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_14" sheetId="5" r:id="rId5"/>
    <sheet name="стр.5_14 (2)" sheetId="6" r:id="rId6"/>
    <sheet name="стр.5_14 (3)" sheetId="7" r:id="rId7"/>
    <sheet name="стр.15_17" sheetId="8" r:id="rId8"/>
  </sheets>
  <definedNames>
    <definedName name="TABLE" localSheetId="0">'стр.1'!#REF!</definedName>
    <definedName name="TABLE" localSheetId="7">'стр.15_17'!#REF!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4">'стр.5_14'!#REF!</definedName>
    <definedName name="TABLE" localSheetId="5">'стр.5_14 (2)'!#REF!</definedName>
    <definedName name="TABLE" localSheetId="6">'стр.5_14 (3)'!#REF!</definedName>
    <definedName name="TABLE_2" localSheetId="0">'стр.1'!#REF!</definedName>
    <definedName name="TABLE_2" localSheetId="7">'стр.15_17'!#REF!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4">'стр.5_14'!#REF!</definedName>
    <definedName name="TABLE_2" localSheetId="5">'стр.5_14 (2)'!#REF!</definedName>
    <definedName name="TABLE_2" localSheetId="6">'стр.5_14 (3)'!#REF!</definedName>
    <definedName name="_xlnm.Print_Area" localSheetId="0">'стр.1'!$A$1:$DA$26</definedName>
    <definedName name="_xlnm.Print_Area" localSheetId="7">'стр.15_17'!$A$1:$DA$46</definedName>
    <definedName name="_xlnm.Print_Area" localSheetId="1">'стр.2'!$A$1:$DA$73</definedName>
    <definedName name="_xlnm.Print_Area" localSheetId="2">'стр.3'!$A$1:$FE$11</definedName>
    <definedName name="_xlnm.Print_Area" localSheetId="3">'стр.4'!$A$1:$DA$32</definedName>
    <definedName name="_xlnm.Print_Area" localSheetId="4">'стр.5_14'!$A$1:$FE$336</definedName>
    <definedName name="_xlnm.Print_Area" localSheetId="5">'стр.5_14 (2)'!$A$1:$FE$48</definedName>
    <definedName name="_xlnm.Print_Area" localSheetId="6">'стр.5_14 (3)'!$A$1:$FE$52</definedName>
  </definedNames>
  <calcPr fullCalcOnLoad="1"/>
</workbook>
</file>

<file path=xl/sharedStrings.xml><?xml version="1.0" encoding="utf-8"?>
<sst xmlns="http://schemas.openxmlformats.org/spreadsheetml/2006/main" count="1729" uniqueCount="581">
  <si>
    <t>УТВЕРЖДАЮ</t>
  </si>
  <si>
    <t>(подпись)</t>
  </si>
  <si>
    <t>дата "</t>
  </si>
  <si>
    <t>"</t>
  </si>
  <si>
    <t>Отчет</t>
  </si>
  <si>
    <t>и об использовании закрепленного за ним имущества за 20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</si>
  <si>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</si>
  <si>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</si>
  <si>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</si>
  <si>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</si>
  <si>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</si>
  <si>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</si>
  <si>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</si>
  <si>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</si>
  <si>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</si>
  <si>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</si>
  <si>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</si>
  <si>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</si>
  <si>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t>Вид деятельности</t>
  </si>
  <si>
    <t>№ п/п</t>
  </si>
  <si>
    <t>1</t>
  </si>
  <si>
    <t>2</t>
  </si>
  <si>
    <t>Наименование услуги 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</si>
  <si>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</si>
  <si>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</si>
  <si>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</si>
  <si>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</si>
  <si>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</si>
  <si>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Наименование показателя</t>
  </si>
  <si>
    <t>На начало года, ед.</t>
  </si>
  <si>
    <t>На конец года, ед.</t>
  </si>
  <si>
    <t>Изменение, %</t>
  </si>
  <si>
    <t>Количество ставок
по штатному расписанию</t>
  </si>
  <si>
    <t>Имеют высшее образование</t>
  </si>
  <si>
    <t>На начало отчетного периода</t>
  </si>
  <si>
    <t>На конец отчетного периода</t>
  </si>
  <si>
    <t>Квалификация сотрудников учреждения, чел.</t>
  </si>
  <si>
    <t>За год, предшествующий отчетному</t>
  </si>
  <si>
    <t>За отчетный год</t>
  </si>
  <si>
    <t>Среднегодовая (среднесписочная) численность работников списочного состава
с учетом внешних совместителей учреждения, чел.</t>
  </si>
  <si>
    <t>Пояснения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</si>
  <si>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</si>
  <si>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</si>
  <si>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</si>
  <si>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</si>
  <si>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</si>
  <si>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</si>
  <si>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</si>
  <si>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</si>
  <si>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</si>
  <si>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</si>
  <si>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</si>
  <si>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</si>
  <si>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</si>
  <si>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</si>
  <si>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</si>
  <si>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</si>
  <si>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</si>
  <si>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педагогические работники</t>
  </si>
  <si>
    <t>Административно-управленческий персонал</t>
  </si>
  <si>
    <t>ИТОГО по учреждению</t>
  </si>
  <si>
    <t>№
п/п</t>
  </si>
  <si>
    <t>II. Результат деятельности учреждения</t>
  </si>
  <si>
    <t>2.1. Общие результаты деятельности учреждения</t>
  </si>
  <si>
    <t>Нефинансовые активы, всего:</t>
  </si>
  <si>
    <t>1.1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</si>
  <si>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</si>
  <si>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</si>
  <si>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</si>
  <si>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</si>
  <si>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</si>
  <si>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</si>
  <si>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</si>
  <si>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</si>
  <si>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</si>
  <si>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</si>
  <si>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</si>
  <si>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2.4</t>
  </si>
  <si>
    <t>иные финансовые инструменты</t>
  </si>
  <si>
    <t>2.5</t>
  </si>
  <si>
    <t>дебиторская задолженность по доходам</t>
  </si>
  <si>
    <t>2.6</t>
  </si>
  <si>
    <t>Дебиторская задолженность по расходам</t>
  </si>
  <si>
    <t>2.7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</si>
  <si>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</si>
  <si>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</si>
  <si>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</si>
  <si>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</si>
  <si>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</si>
  <si>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3.3</t>
  </si>
  <si>
    <t>просроченная кредиторская задолженность</t>
  </si>
  <si>
    <t>Справочно:</t>
  </si>
  <si>
    <t>1) Общая сумма выставленных требований к возмещению ущерба по недостачам и хищениям</t>
  </si>
  <si>
    <t>материальных ценностей, денежных средств, а также от порчи материальных ценностей:</t>
  </si>
  <si>
    <t xml:space="preserve"> тыс. руб.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</si>
  <si>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</si>
  <si>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</si>
  <si>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Наименование
услуги (работы)*</t>
  </si>
  <si>
    <t>Тип услуги (работы)
(бесплатная, частично платная, полностью платная)</t>
  </si>
  <si>
    <t>Общее количество потребителей, воспользовавшихся услугами (работами) учреждения
за год, ед.</t>
  </si>
  <si>
    <t>2.2. Информация об услугах (работах), оказываемых потребителям (в течение отчетного периода)</t>
  </si>
  <si>
    <t xml:space="preserve">Всего: </t>
  </si>
  <si>
    <t>Х</t>
  </si>
  <si>
    <t>Наименование доходов (гранты, субсидии, пожертвования, прочие безвозмездные поступления)</t>
  </si>
  <si>
    <t>Наименование грантодателя
(при наличии)</t>
  </si>
  <si>
    <t>Количество жалоб потребителей, ед.</t>
  </si>
  <si>
    <t>Принятые меры по результатам
рассмотрения жалоб</t>
  </si>
  <si>
    <t>* Услуги (работы), предусмотренные Уставом учреждения.</t>
  </si>
  <si>
    <t>2.3. Информация об исполнении государственного (муниципального) задания на оказание государственных</t>
  </si>
  <si>
    <t>(муниципальных) услуг (выполнение работ)</t>
  </si>
  <si>
    <t>Уникальный номер реестровой записи</t>
  </si>
  <si>
    <t>(наименование показателя)</t>
  </si>
  <si>
    <t>Показатель, характеризующий содержание услуги (работы)</t>
  </si>
  <si>
    <t>наименование показателя</t>
  </si>
  <si>
    <t>наименование</t>
  </si>
  <si>
    <t>код по ОКЕИ</t>
  </si>
  <si>
    <t>значение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</si>
  <si>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</si>
  <si>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</si>
  <si>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</si>
  <si>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</si>
  <si>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</si>
  <si>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</si>
  <si>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</si>
  <si>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Показатель, характеризующий условия (формы)</t>
  </si>
  <si>
    <t>единица
измерения</t>
  </si>
  <si>
    <t>Показатель объема услуги (работы)</t>
  </si>
  <si>
    <t>Размер платы (цена, тариф)</t>
  </si>
  <si>
    <t>Наименование показателя *</t>
  </si>
  <si>
    <t>Код строки</t>
  </si>
  <si>
    <t>План</t>
  </si>
  <si>
    <t>Факт</t>
  </si>
  <si>
    <t>Отклонение, %</t>
  </si>
  <si>
    <t>Всего
(тыс. руб.)</t>
  </si>
  <si>
    <t>Средства обязательного медицинского страхования
(тыс. руб.)</t>
  </si>
  <si>
    <t>Всего</t>
  </si>
  <si>
    <t>Из них
гранты</t>
  </si>
  <si>
    <t>Поступления от оказания услуг (выполнения работ) на платной основе и от иной приносящей доход деятельности
(тыс. руб.)</t>
  </si>
  <si>
    <t>в том числе:</t>
  </si>
  <si>
    <t>Объем финансового обеспечения</t>
  </si>
  <si>
    <t>21</t>
  </si>
  <si>
    <t>22</t>
  </si>
  <si>
    <t>23</t>
  </si>
  <si>
    <t>24</t>
  </si>
  <si>
    <t>25</t>
  </si>
  <si>
    <t>26</t>
  </si>
  <si>
    <t>27</t>
  </si>
  <si>
    <t>28</t>
  </si>
  <si>
    <t>Поступления от доходов **,
всего:</t>
  </si>
  <si>
    <t>доходы от собственности</t>
  </si>
  <si>
    <t>доходы от оказания услуг (выполнения работ)</t>
  </si>
  <si>
    <t>доходы от штрафов, пеней и иных сумм принудитель-ного изъятия</t>
  </si>
  <si>
    <t>безвозмездные поступления от наднациональ-ных организаций, правительств иностранных государств, международных финансовых организаций</t>
  </si>
  <si>
    <t>иные субсидии, предоставлен-ные из бюджета</t>
  </si>
  <si>
    <t>прочие доходы</t>
  </si>
  <si>
    <t>Выплаты по расходам, всего:</t>
  </si>
  <si>
    <t>в том числе на:</t>
  </si>
  <si>
    <t>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</si>
  <si>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</si>
  <si>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</si>
  <si>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</si>
  <si>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</si>
  <si>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</si>
  <si>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</si>
  <si>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</si>
  <si>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</si>
  <si>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</si>
  <si>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</si>
  <si>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</si>
  <si>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</si>
  <si>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</si>
  <si>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Код аналитики</t>
  </si>
  <si>
    <t>Произведено возвратов (тыс. руб.)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</si>
  <si>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</si>
  <si>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</si>
  <si>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</si>
  <si>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</t>
  </si>
  <si>
    <t>Организационно-правовая форма</t>
  </si>
  <si>
    <t>Наименование</t>
  </si>
  <si>
    <t>Фактическое местонахождение</t>
  </si>
  <si>
    <t>ИНН</t>
  </si>
  <si>
    <t>ОГРН</t>
  </si>
  <si>
    <t>Основной вид деятельности</t>
  </si>
  <si>
    <t>тыс. руб.</t>
  </si>
  <si>
    <t>%</t>
  </si>
  <si>
    <t>Субсидии, предоставля-емые в соот-ветствии с абзацем вторым пункта 1 статьи 78.1 Бюджетного кодекса Российской Федерации
(тыс. руб.)</t>
  </si>
  <si>
    <t>доходы от операций с активами</t>
  </si>
  <si>
    <t>III. Об использовании имущества, закрепленного за учреждением</t>
  </si>
  <si>
    <t>4.1</t>
  </si>
  <si>
    <t>5.1</t>
  </si>
  <si>
    <t>7.1</t>
  </si>
  <si>
    <t>8.1</t>
  </si>
  <si>
    <t>9.1</t>
  </si>
  <si>
    <t>Общая площадь объектов недвижимого имущества, арендуемых учреждением (кв. м) или находящихся в безвозмездном пользовании</t>
  </si>
  <si>
    <t>Количество объектов недвижимого имущества, находящегося у учреждения на праве оперативного управления (штук)</t>
  </si>
  <si>
    <t>М.П.</t>
  </si>
  <si>
    <t>Исполнитель:</t>
  </si>
  <si>
    <t>рассмотрен на заседании Наблюдательного совета</t>
  </si>
  <si>
    <t>от "</t>
  </si>
  <si>
    <t>года №</t>
  </si>
  <si>
    <t>I. Общие сведения об учреждении</t>
  </si>
  <si>
    <t>1.1. Состав Наблюдательного совета:</t>
  </si>
  <si>
    <t>Должность</t>
  </si>
  <si>
    <t>Фамилия, имя, отчество</t>
  </si>
  <si>
    <t>Год,
предшествующий
отчетному</t>
  </si>
  <si>
    <t>Отчетный год</t>
  </si>
  <si>
    <t>1.6. Сведения о численности работников учреждения:</t>
  </si>
  <si>
    <t>На начало
отчетного
периода</t>
  </si>
  <si>
    <t>На конец
отчетного
периода</t>
  </si>
  <si>
    <t>За период, предшествующий отчетному</t>
  </si>
  <si>
    <t>За отчетный период</t>
  </si>
  <si>
    <t>недвижимое имущество, всего:</t>
  </si>
  <si>
    <t>Цены (тарифы) на платные
услуги (работы)
(тыс. руб.)</t>
  </si>
  <si>
    <t>на начало
года</t>
  </si>
  <si>
    <t>на конец
года</t>
  </si>
  <si>
    <t>9 = 8 / 4</t>
  </si>
  <si>
    <r>
      <t>_____</t>
    </r>
    <r>
      <rPr>
        <sz val="11"/>
        <rFont val="Times New Roman"/>
        <family val="1"/>
      </rPr>
      <t>2.3.1.1.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</si>
  <si>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2.3.1.2.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</si>
  <si>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r>
      <t>_____</t>
    </r>
    <r>
      <rPr>
        <sz val="11"/>
        <rFont val="Times New Roman"/>
        <family val="1"/>
      </rPr>
      <t>2.3.2.1.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</si>
  <si>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2.3.2.2.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</si>
  <si>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Код бюджетной классификации Российской Федерации</t>
  </si>
  <si>
    <t>Субсидии на финансовое обеспечение выполнения государствен-ного задания из бюджета Федерального фонда обязательного медицинского страхования
(тыс. руб.)</t>
  </si>
  <si>
    <r>
      <t>2.4.1.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возвратах остатков субсидий и расходов прошлых лет за отчетный год</t>
    </r>
  </si>
  <si>
    <t>2.5. Сведения об участии учреждения в качестве учредителя или участника некоммерческих и (или) коммерческих организаций</t>
  </si>
  <si>
    <t>Год, предшествующий отчетному</t>
  </si>
  <si>
    <t>Виды деятельности, связанные с выполнением работ или оказанием услуг, в соответствии
с обязательствами перед страховщиком
по обязательному социальному страхованию</t>
  </si>
  <si>
    <t>Форма финансирования деятельности, связанной
с выполнением работ или оказанием услуг,
в соответствии с обязательствами перед страховщиком по обязательному социальному страхованию</t>
  </si>
  <si>
    <t>КБК</t>
  </si>
  <si>
    <t>Объем финансового обеспечения (тыс. руб.)</t>
  </si>
  <si>
    <t>2.8. Объем финансового обеспечения развития учреждения в рамках программ, утвержденных в установленном порядке</t>
  </si>
  <si>
    <t>Наименование мероприятия</t>
  </si>
  <si>
    <r>
      <t>2.9.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суммы прибыли учреждения после налогообложения в отчетном периоде, образовавшейся в связи с оказанием учреждением платных услуг (работ)</t>
    </r>
  </si>
  <si>
    <t>2.7. Объем финансового обеспечения государственного задания учредителя</t>
  </si>
  <si>
    <t>10.1</t>
  </si>
  <si>
    <t>11.1</t>
  </si>
  <si>
    <t>12.1</t>
  </si>
  <si>
    <t>13.1</t>
  </si>
  <si>
    <t>Общая площадь объектов недвижимого имущества, закрепленная за учреждением (кв. м)</t>
  </si>
  <si>
    <t>Общая площадь недвижимого имущества, закрепленного за учреждением и переданного в аренду (кв. м)</t>
  </si>
  <si>
    <t>Общая площадь объектов недвижимого имущества, находящегося у учреждения на праве оперативного управления (кв. м)</t>
  </si>
  <si>
    <t>Количество объектов недвижимого имущества, закрепленных за учреждением (зданий, строений, помещений) (штук)</t>
  </si>
  <si>
    <t>22.1</t>
  </si>
  <si>
    <t>23.1</t>
  </si>
  <si>
    <t>Общая площадь объектов недвижимого имущества, находящегося у учреждения на праве оперативного управления
и переданного в аренду (кв. м)</t>
  </si>
  <si>
    <t>Общая площадь объектов недвижимого имущества, находящегося у учреждения на праве оперативного управления
и переданного в безвозмездное пользование (кв. м)</t>
  </si>
  <si>
    <t>денежные средства учреждения, размещенные 
на депозиты в кредитной организации</t>
  </si>
  <si>
    <t>Дебиторская задолженность, нереальная 
к взысканию</t>
  </si>
  <si>
    <t>2.4. Данные о кассовых и плановых поступлениях и выплатах в соответствии с планом финансово-хозяйственной деятельности учреждения</t>
  </si>
  <si>
    <t>увеличение остатков 
средств</t>
  </si>
  <si>
    <t>уменьшение остатков 
средств</t>
  </si>
  <si>
    <t>Величина 
участия</t>
  </si>
  <si>
    <t>Директор МАОУ "Гимназия № 76"</t>
  </si>
  <si>
    <t>Кулинченко П.В.</t>
  </si>
  <si>
    <t>о результатах деятельности муниципального автономного общеобразовательного учреждения
 города Ростова-на-Дону
«Гимназия №76 имени Героя Советского Союза Никандровой А.А.» 
,</t>
  </si>
  <si>
    <t>муниципальное автономное  общеобразовательное учреждение города Ростова-на-Дону 
«Гимназия № 76 имени Героя Советского Союза Никандровой А.А.»
(далее - МАОУ «Гимназия № 76»):</t>
  </si>
  <si>
    <t>33331025</t>
  </si>
  <si>
    <t>616101001</t>
  </si>
  <si>
    <t xml:space="preserve">Адрес фактического местонахождения </t>
  </si>
  <si>
    <t>г.Ростов-на-Дону, ул.Волкова 5/6</t>
  </si>
  <si>
    <t>Ведущий специалист Управления образования г.Ростова-на-Дону</t>
  </si>
  <si>
    <t>Ведущий специалист Департамента имущественно земельных отношений г.Ростова-на-Дону</t>
  </si>
  <si>
    <t>Рудакова Ю.А.</t>
  </si>
  <si>
    <t>Заместитель главы администрации по социальным вопросам администрации Ворошиловского района</t>
  </si>
  <si>
    <t>Председатель правления ростовской региональной общественной организации ветиранов Афганистана и участников локальных войн</t>
  </si>
  <si>
    <t>Логинов С.И.</t>
  </si>
  <si>
    <t>Представитель родительской общественности</t>
  </si>
  <si>
    <t>Ююкина В.Ю.</t>
  </si>
  <si>
    <t>Гриппа Л.Е.</t>
  </si>
  <si>
    <t>Ануфриева Т.С.</t>
  </si>
  <si>
    <t>Учитель английского языка</t>
  </si>
  <si>
    <t>Хижнякова Л.Г.</t>
  </si>
  <si>
    <t>Учитель истории</t>
  </si>
  <si>
    <t>Алексеева А.И.</t>
  </si>
  <si>
    <t>Краткая характеристика</t>
  </si>
  <si>
    <t xml:space="preserve"> Дополнительные платные образовательные услуги</t>
  </si>
  <si>
    <t>Реализация дополнительных образовательных программ дошкольного и школьного образования</t>
  </si>
  <si>
    <t xml:space="preserve"> Вспомогательная деятельность</t>
  </si>
  <si>
    <t xml:space="preserve"> Организация логопедических групп,
 психолого-педагогическое сопровождение обучающихся</t>
  </si>
  <si>
    <t xml:space="preserve"> Обслуживающая деятельность</t>
  </si>
  <si>
    <t>Медицинское обслуживание обучающихся (на основе договора с медицинским учреждением),организация питания обучающихся ( на основе договора с предприятием общественного питания), обеспечение бесперебойной работы систем жизнеобеспечения и безопасности пребывания обучающихся, поддержание порядка и комфорта  в здании и на прилегающей к гимназии территории в соответствии с требованиями САНиПИН, пожарной и антитеррористической безопасности.</t>
  </si>
  <si>
    <t>29</t>
  </si>
  <si>
    <t>30</t>
  </si>
  <si>
    <t>Единицы измерения показателей:  рубли (далее -  руб.)</t>
  </si>
  <si>
    <t>Путешествие в страну сказок</t>
  </si>
  <si>
    <t>Я говорю по- английски</t>
  </si>
  <si>
    <t>Занимательная математика</t>
  </si>
  <si>
    <t>Математика и конструирование</t>
  </si>
  <si>
    <t>Этика</t>
  </si>
  <si>
    <t xml:space="preserve">Азбука творчества  </t>
  </si>
  <si>
    <t>Английский язык (ранний)</t>
  </si>
  <si>
    <t>Детская риторика</t>
  </si>
  <si>
    <t>Этическая грамматика</t>
  </si>
  <si>
    <t>Мифология</t>
  </si>
  <si>
    <t>«Введение в журналистику, развитие речи и творческих способностей. Культура речи»</t>
  </si>
  <si>
    <t>Этикет</t>
  </si>
  <si>
    <t>Занимательная физика</t>
  </si>
  <si>
    <t>В мире математики</t>
  </si>
  <si>
    <t>Азбука общения</t>
  </si>
  <si>
    <t>Занимательная химия</t>
  </si>
  <si>
    <t>Решение задач повышенной сложности по геометрии</t>
  </si>
  <si>
    <t>Занимательная геометрия</t>
  </si>
  <si>
    <t>Фотодело. (цифровые технологии)</t>
  </si>
  <si>
    <t>Информатика и программирование</t>
  </si>
  <si>
    <t>Адаптация детей к условиям школьной жизни</t>
  </si>
  <si>
    <t>Истоки</t>
  </si>
  <si>
    <t>Умелые руки</t>
  </si>
  <si>
    <t>Подготовка к поступлению в ВУЗы по русскому языку, химии, физике, математике</t>
  </si>
  <si>
    <t>Художественное творчество. Рисунок и композиция</t>
  </si>
  <si>
    <t>Черчение (углубленный курс)</t>
  </si>
  <si>
    <t>Человек. Общество. Мир.</t>
  </si>
  <si>
    <t>Театрально-поэтическая студия</t>
  </si>
  <si>
    <t>Мир, в котором я живу.</t>
  </si>
  <si>
    <t>Программа физкультурно-оздоровительной направленности</t>
  </si>
  <si>
    <t>Дети 1 ступени обучения</t>
  </si>
  <si>
    <t>Дети 2-3 ступени обучения</t>
  </si>
  <si>
    <t>Дети 2 ступени обучения</t>
  </si>
  <si>
    <t>Дети дошкольного возраста</t>
  </si>
  <si>
    <t>Дети 3 ступени обучения</t>
  </si>
  <si>
    <t>Лицензия</t>
  </si>
  <si>
    <t>Свидетельство о государственной аккредитации</t>
  </si>
  <si>
    <t>22.05.2017</t>
  </si>
  <si>
    <t>бессрочно</t>
  </si>
  <si>
    <t>6626; серия 61Л01 №0004267</t>
  </si>
  <si>
    <t>3158 серия 61А01 № 0001234</t>
  </si>
  <si>
    <t>02.05.2017</t>
  </si>
  <si>
    <t>22.04.2026</t>
  </si>
  <si>
    <t xml:space="preserve">Категории потребителей услуги (работы)
</t>
  </si>
  <si>
    <t>в том числе учителя</t>
  </si>
  <si>
    <t>Служащие и обслуживающий персонал</t>
  </si>
  <si>
    <t>Имеют В категорию</t>
  </si>
  <si>
    <t>Имеют 1 категорию</t>
  </si>
  <si>
    <t>-</t>
  </si>
  <si>
    <t>На начало отчетного года
( руб.)</t>
  </si>
  <si>
    <t>На конец отчетного года
( руб.)</t>
  </si>
  <si>
    <t>нет</t>
  </si>
  <si>
    <t xml:space="preserve"> Основное общее и среднее (полное) общее образование</t>
  </si>
  <si>
    <t xml:space="preserve">дополнительные общеразвивающие программы </t>
  </si>
  <si>
    <t>Сумма доходов, полученных учреждением
от оказания (выполнения) платных услуг (работ)
( руб.)</t>
  </si>
  <si>
    <t>бесплатно</t>
  </si>
  <si>
    <t>платно</t>
  </si>
  <si>
    <t>Плановый доход
( руб.)</t>
  </si>
  <si>
    <t xml:space="preserve"> начальное общее, основное общее, среднее общее образование</t>
  </si>
  <si>
    <t xml:space="preserve"> дополнительные общеразвивающе программы </t>
  </si>
  <si>
    <t>Сумма прочих доходов за отчетный период
( руб.)</t>
  </si>
  <si>
    <t>Добровольные пожертвования физических лиц</t>
  </si>
  <si>
    <t>Пени за нарушение условий договора</t>
  </si>
  <si>
    <r>
      <t>2.2.5.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муниципальным автономным учреждением услуги (выполненные работы) и принятые по результатам их рассмотрения меры</t>
    </r>
  </si>
  <si>
    <t>очная</t>
  </si>
  <si>
    <t>Доля обучающихся, освоив-ших програм-му и переведен-ных в сле-дующий класс</t>
  </si>
  <si>
    <t>Удельный вес обучающихся, освоивших основную общеобразова тельную программу начального общего образования</t>
  </si>
  <si>
    <t>Укомплектованность педагогическими кадрами</t>
  </si>
  <si>
    <t>человек</t>
  </si>
  <si>
    <t>3   (100%)</t>
  </si>
  <si>
    <t>801012О.9
9.0.БА81А
Ю16001</t>
  </si>
  <si>
    <t>Реализация
основных
общеобразовательных
программ начального
общего образования</t>
  </si>
  <si>
    <t>Реализация
основных
общеобразовательных
программ начального общего образования</t>
  </si>
  <si>
    <t>в
общеоб
разоват
ельном
учрежд
ении
(очная)</t>
  </si>
  <si>
    <t>По
общеобразовательным
программам</t>
  </si>
  <si>
    <t>Число
обучаю
щихся</t>
  </si>
  <si>
    <t>768   (100,3%)</t>
  </si>
  <si>
    <t>801012О.9
9.0.БА81А
Э92001</t>
  </si>
  <si>
    <t>Проходящ
ие обучение
по состоянию
здоровья на дому
( очная)</t>
  </si>
  <si>
    <t>Не указано</t>
  </si>
  <si>
    <t>801012О.9
9.0.БА82А
З70001</t>
  </si>
  <si>
    <t>В
общеобразовательном
учреждении
(очная)</t>
  </si>
  <si>
    <t>с
тяжелыми
нарушения
ми речи</t>
  </si>
  <si>
    <t>2(100%)</t>
  </si>
  <si>
    <t>Реализация
адаптированных
основных общеобразовательных
программ начального общего образования</t>
  </si>
  <si>
    <t>с тяжелыми
нарушениями речи</t>
  </si>
  <si>
    <t>802111О.9
9.0.БА96А
Ю58001</t>
  </si>
  <si>
    <t>Реализация
основных
общеобразовательных
программ основного общего образования</t>
  </si>
  <si>
    <t>Реализация
адаптированных
основных общеобразовательных
программ основного общего образования</t>
  </si>
  <si>
    <t>814 (99%)</t>
  </si>
  <si>
    <t>802111О.9
9.0.БА96А
Ю83001</t>
  </si>
  <si>
    <t>Проходящие
обучение по
состоянию здоровья
на дому ( очная)</t>
  </si>
  <si>
    <t>не указано</t>
  </si>
  <si>
    <t>8 (100%)</t>
  </si>
  <si>
    <t>802112О.9
9.0.ББ11А
Ю58001</t>
  </si>
  <si>
    <t>Реализация
основных
общеобразовательных
программ среднего общего образования</t>
  </si>
  <si>
    <t xml:space="preserve">Реализация основных общеобразовательных
программ среднего общего образования   </t>
  </si>
  <si>
    <t>По
общеобразовате
льным
программам</t>
  </si>
  <si>
    <t>191 (99,5%)</t>
  </si>
  <si>
    <t>Реализация
адаптированных
общеобразовательных
программ основного общего образования</t>
  </si>
  <si>
    <t>802112О.9
9.0.ББ11А
Ю83001</t>
  </si>
  <si>
    <t>6 (100 %)</t>
  </si>
  <si>
    <t>804200О.9
9.0.ББ52А
Ж72000</t>
  </si>
  <si>
    <t>Реализация
дополнительных
общеразвивающих
программ</t>
  </si>
  <si>
    <t>техническая</t>
  </si>
  <si>
    <t>В
общеобразовательном
учреждении
Очная</t>
  </si>
  <si>
    <t>Количество обоснованных жалоб
потребителей, поступивших в образовательное учреждение или в управление образования</t>
  </si>
  <si>
    <t>Кол-во</t>
  </si>
  <si>
    <t>804200О
.99.0.ББ
52АЖ72
000</t>
  </si>
  <si>
    <t>Реализация
дополнительных
общеразвивающих программ</t>
  </si>
  <si>
    <t>техническ
ая</t>
  </si>
  <si>
    <t>человек-
часы</t>
  </si>
  <si>
    <t>2872 (100 %)</t>
  </si>
  <si>
    <t>804200О.9
9.0.ББ52А
З68000</t>
  </si>
  <si>
    <t>туристско-
краеведческая</t>
  </si>
  <si>
    <t>804200
О.99.0.
ББ52АЗ
68000</t>
  </si>
  <si>
    <t>804200О.9
9.0.ББ52А
З92000</t>
  </si>
  <si>
    <t>Социально-
педагогическая</t>
  </si>
  <si>
    <t>804200
О.99.0.
ББ52АЗ
92000</t>
  </si>
  <si>
    <t>Социально
-
педагогическая</t>
  </si>
  <si>
    <t>8765      (100 %)</t>
  </si>
  <si>
    <t>6754      (100 %)</t>
  </si>
  <si>
    <t>804200О.99.
0.ББ52АЗ44
000</t>
  </si>
  <si>
    <t>Художестве
нная</t>
  </si>
  <si>
    <t>804200О.
99.0.ББ52
АЗ44000</t>
  </si>
  <si>
    <t>Художест
венная</t>
  </si>
  <si>
    <t>34693      (100 %)</t>
  </si>
  <si>
    <t>804200О.9
9.0.ББ52А
З20000</t>
  </si>
  <si>
    <t>Физкультурно-
спортивные</t>
  </si>
  <si>
    <t>804200
О.99.0.
ББ52АЗ
20000</t>
  </si>
  <si>
    <t>5625     (100 %)</t>
  </si>
  <si>
    <t>Средняя заработная плата сотрудников учреждения 
(руб.)</t>
  </si>
  <si>
    <t>Управление образования города Ростова-на-Дону</t>
  </si>
  <si>
    <t>130</t>
  </si>
  <si>
    <t>140</t>
  </si>
  <si>
    <t>110</t>
  </si>
  <si>
    <t>300</t>
  </si>
  <si>
    <t>иные социальные выплаты</t>
  </si>
  <si>
    <t>321</t>
  </si>
  <si>
    <t>850</t>
  </si>
  <si>
    <t>Субсидия на финансовое обеспечение выполнения муниципального задания
(тыс. руб.)</t>
  </si>
  <si>
    <t>Субсидии на иные цели
(тыс. руб.)</t>
  </si>
  <si>
    <t>111</t>
  </si>
  <si>
    <t>851</t>
  </si>
  <si>
    <t>из них: налоги</t>
  </si>
  <si>
    <t>0</t>
  </si>
  <si>
    <t>Питание школьников из малообеспеченных семей</t>
  </si>
  <si>
    <t>Материальные запасы и прочие услуги для проведения ЕГЭ</t>
  </si>
  <si>
    <t>Объем финансового обеспечения ( руб.)</t>
  </si>
  <si>
    <t>2410597,49</t>
  </si>
  <si>
    <t xml:space="preserve"> Основное общее и среднее (полное) общее образование; дополнительные общеразвивающие программы </t>
  </si>
  <si>
    <t>бюджетные средства</t>
  </si>
  <si>
    <t>иная приносящая доход деятельность</t>
  </si>
  <si>
    <t>Объем финансового обеспечения деятельности, 
связанной с выполнением работ или оказанием услуг, 
в соответствии с обязательствами перед страховщиком 
по обязательному социальному страхованию( руб.)</t>
  </si>
  <si>
    <t>2402912,20</t>
  </si>
  <si>
    <t>13882996,54</t>
  </si>
  <si>
    <t>Главный бухгалтер</t>
  </si>
  <si>
    <t>Демакова И.В.</t>
  </si>
  <si>
    <t>главный бухгалтер,
Демакова И.В.</t>
  </si>
  <si>
    <t>Общая балансовая стоимость имущества учреждения 
(руб.)</t>
  </si>
  <si>
    <t>Общая остаточная стоимость имущества учреждения 
(руб.)</t>
  </si>
  <si>
    <t>Балансовая стоимость имущества, закрепленного за учреждением (руб.)</t>
  </si>
  <si>
    <t>Остаточная стоимость имущества, закрепленного за учреждением (руб.)</t>
  </si>
  <si>
    <t>Балансовая стоимость недвижимого имущества, закрепленного
за учреждением (руб.)</t>
  </si>
  <si>
    <t>Остаточная стоимость недвижимого имущества, закрепленного
за учреждением(руб.)</t>
  </si>
  <si>
    <t>Балансовая стоимость особо ценного движимого имущества, закрепленного за учреждением (руб.)</t>
  </si>
  <si>
    <t>Остаточная стоимость особо ценного движимого имущества, закрепленного за учреждением(руб.)</t>
  </si>
  <si>
    <t>Общая балансовая (остаточная) стоимость недвижимого имущества, находящегося у учреждения на праве оперативного управления (руб.)</t>
  </si>
  <si>
    <t>Общая остаточная стоимость недвижимого имущества, находящегося у учреждения на праве оперативного управления (руб.)</t>
  </si>
  <si>
    <t>Общая балансовая стоимость недвижимого имущества, находящегося у учреждения на праве оперативного управления
и переданного в безвозмездное пользование ( руб.)</t>
  </si>
  <si>
    <t>Общая остаточная стоимость недвижимого имущества, находящегося у учреждения на праве оперативного управления
и переданного в безвозмездное пользование ( руб.)</t>
  </si>
  <si>
    <t>Общая балансовая стоимость движимого имущества, находящегося у учреждения на праве оперативного управления ( руб.)</t>
  </si>
  <si>
    <t>Общая остаточная стоимость движимого имущества, находящегося у учреждения на праве оперативного управления ( руб.)</t>
  </si>
  <si>
    <t>Общая балансовая стоимость движимого имущества, находящегося у учреждения на праве оперативного управления
и переданного в аренду ( руб.)</t>
  </si>
  <si>
    <t>Общая остаточная стоимость движимого имущества, находящегося у учреждения на праве оперативного управления
и переданного в аренду ( руб.)</t>
  </si>
  <si>
    <t>Общая балансовая стоимость движимого имущества, находящегося у учреждения на праве оперативного управления
и переданного в безвозмездное пользование ( руб.)</t>
  </si>
  <si>
    <t>Общая остаточная стоимость движимого имущества, находящегося у учреждения на праве оперативного управления
и переданного в безвозмездное пользование ( руб.)</t>
  </si>
  <si>
    <t>Общая балансовая стоимость особо ценного движимого имущества, находящегося у учреждения на праве оперативного управления ( руб.)</t>
  </si>
  <si>
    <t>Общая остаточная стоимость особо ценного движимого имущества, находящегося у учреждения на праве оперативного управления ( руб.)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</si>
  <si>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 руб.)</t>
  </si>
  <si>
    <t>Общая остаточная стоимость недвижимого имущества, приобретенного учреждением в отчетном финансовом году
за счет средств, выделенных учреждению учредителем
на указанные цели ( руб.)</t>
  </si>
  <si>
    <t>Общая балансовая стоимость недвижимого имущества, приобретенного учреждением в отчетном финансовом году
за счет доходов, полученных от платных услуг и иной приносящей доход деятельности ( руб.)</t>
  </si>
  <si>
    <t>Общая остаточная стоимость недвижимого имущества, приобретенного учреждением в отчетном финансовом году
за счет доходов, полученных от платных услуг и иной приносящей доход деятельности ( руб.)</t>
  </si>
  <si>
    <t>Общая балансовая стоимость особо ценного движимого имущества, находящегося у учреждения на праве оперативного управления и переданного в аренду (руб.)</t>
  </si>
  <si>
    <t>Общая остаточная стоимость особо ценного движимого имущества, находящегося у учреждения на праве оперативного управления и переданного в аренду (руб.)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</si>
  <si>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</t>
  </si>
  <si>
    <t>Общая остаточная стоимость особо ценного движимого имущества, находящегося у учреждения на праве оперативного управления и переданного в безвозмездное пользование
(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</si>
  <si>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 руб.)</t>
  </si>
  <si>
    <t>марта</t>
  </si>
  <si>
    <t>Средняя стоимость для потребителей получения платных услуг (работ)
( руб.)</t>
  </si>
  <si>
    <t>6161022285</t>
  </si>
  <si>
    <t>марта 2021г</t>
  </si>
  <si>
    <t>16.03.2021</t>
  </si>
  <si>
    <t>Отчетный период - отчетный год 2020г</t>
  </si>
  <si>
    <t>Отчетный период - год, предшествующий отчетному 2019г</t>
  </si>
  <si>
    <t>Колесникова В.Н.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</si>
  <si>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 за 2019 и2020гг:</t>
    </r>
  </si>
  <si>
    <t>реализация в очной форме(включая дистанционную форму) государственных образовательных программ: начального общего, основного общего, среднего общего образования.</t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</si>
  <si>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 за 2019 и  2020гг: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</si>
  <si>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 за 2019 и 2020гг: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</si>
  <si>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 за 2019 и 2020гг:</t>
    </r>
  </si>
  <si>
    <t>штатные ед. обсл.персн. сокращены в связи с заключени-ем догово-ров со сторонними организац.</t>
  </si>
  <si>
    <r>
      <t>2.2.1.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муниципальным автономным учреждением работ (услуг) (в том числе платных для потребителей) в 2019 году,:</t>
    </r>
  </si>
  <si>
    <r>
      <t>2.2.2.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прочих доходах в году, предшествующем отчетному 2019г:</t>
    </r>
  </si>
  <si>
    <t>Доходы от реализации материальных запасов (макулатура, драг.металлы)</t>
  </si>
  <si>
    <t xml:space="preserve">Компенсация ФСС затрат на предупредительные меры по сокращению травматизма и профзаболеваний </t>
  </si>
  <si>
    <r>
      <t>_____</t>
    </r>
    <r>
      <rPr>
        <sz val="11"/>
        <rFont val="Times New Roman"/>
        <family val="1"/>
      </rP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Отчетный период - год, предшествующий отчетному 2019г</t>
    </r>
  </si>
  <si>
    <t>_____2.3.2._Отчетный период - отчетный год 2020</t>
  </si>
  <si>
    <t>проходящие обучение в общеобразовательном учреждении</t>
  </si>
  <si>
    <t>общеобразовательная программа</t>
  </si>
  <si>
    <t>Количество обоснованных жалоб потребителей, поступивших в гимназию или в управление образования вышестоящий орган, по которому были приняты меры</t>
  </si>
  <si>
    <t>кол-во</t>
  </si>
  <si>
    <t xml:space="preserve">Очная с применением дистанционных образовательных технологий и электронного обучения </t>
  </si>
  <si>
    <t>801012О.99.0.БА81А Э92001</t>
  </si>
  <si>
    <t>801012О.99.0.БА81А Э95001</t>
  </si>
  <si>
    <t>проходящие обучение по состоянию здоровья на дому</t>
  </si>
  <si>
    <t>указано</t>
  </si>
  <si>
    <t>801012О.99.0.БА81АЮ19001</t>
  </si>
  <si>
    <t>с тяжелыми нарушениями речи</t>
  </si>
  <si>
    <t>801012О.99.0.БА82АЗ73001</t>
  </si>
  <si>
    <t>801012О.99.0.БА82АГ08001</t>
  </si>
  <si>
    <t>слабослышащие и позднооглохшие</t>
  </si>
  <si>
    <t>801012О.99.0.БА82АЛ78001</t>
  </si>
  <si>
    <t>задержкой психического развития</t>
  </si>
  <si>
    <t>802111О.99.0.БА96АЮ58001</t>
  </si>
  <si>
    <t>Реализация основных общеобразовательных программ основного общего образования</t>
  </si>
  <si>
    <t>802111О.99.0.БА96АЮ61001</t>
  </si>
  <si>
    <t>Очная с применением дистанционных образовательных технологий и электронного обучения</t>
  </si>
  <si>
    <t>802111О.99.0.БА96АЮ86001</t>
  </si>
  <si>
    <t>802111О.99.0.БА96АА00001</t>
  </si>
  <si>
    <t>с задержкой психического развития</t>
  </si>
  <si>
    <t>802112О.99.0.ББ11АЮ58001</t>
  </si>
  <si>
    <t>802112О.99.0.ББ11АЮ61001</t>
  </si>
  <si>
    <t>802112О.99.0.ББ11АЮ83001</t>
  </si>
  <si>
    <t>802112О.99.0.ББ11АЮ86001</t>
  </si>
  <si>
    <t xml:space="preserve">Очная </t>
  </si>
  <si>
    <t xml:space="preserve">Укомплектованность педагогическими кадрами </t>
  </si>
  <si>
    <t xml:space="preserve"> Участие в муниципальных и региональных конкурсах и выставках</t>
  </si>
  <si>
    <t>804200О.99.0.ББ52АЖ75000</t>
  </si>
  <si>
    <t>Очная с применением дистанционных образовательных технологий и электронного обучения я</t>
  </si>
  <si>
    <t>804200О.99.0.ББ52АЗ68000</t>
  </si>
  <si>
    <t>туристско-краеведческая</t>
  </si>
  <si>
    <t>804200О.99.0.ББ52АЗ71000</t>
  </si>
  <si>
    <t>804200О.99.0.ББ52АЗ92000</t>
  </si>
  <si>
    <t>Социально-педагогический(социально-гумманитарный)</t>
  </si>
  <si>
    <t xml:space="preserve">804200О.99.0.ББ52АЗ95000                                                  </t>
  </si>
  <si>
    <t>804200О.99.0.ББ52АЗ44000</t>
  </si>
  <si>
    <t xml:space="preserve">Художественная  </t>
  </si>
  <si>
    <t xml:space="preserve">804200О.99.0.ББ52АЗ47000                                                                                          </t>
  </si>
  <si>
    <t>804200О.99.0.ББ52АЗ20000</t>
  </si>
  <si>
    <t xml:space="preserve">Физкультурно-спортивные  </t>
  </si>
  <si>
    <t xml:space="preserve">Физкультурно-спортивные   </t>
  </si>
  <si>
    <t xml:space="preserve">804200О.99.0.ББ52АЗ23000                                                                             </t>
  </si>
  <si>
    <t>757   (100%)</t>
  </si>
  <si>
    <t>801012О.99.0.БА81АЭ95001</t>
  </si>
  <si>
    <t>758   (99,7%)</t>
  </si>
  <si>
    <t xml:space="preserve"> очная</t>
  </si>
  <si>
    <t xml:space="preserve"> Очная с применением дистанционных образовательных технологий и электронного обучения</t>
  </si>
  <si>
    <t>4   (100%)</t>
  </si>
  <si>
    <t>4(100%)</t>
  </si>
  <si>
    <t>1(100%)</t>
  </si>
  <si>
    <t>Очная</t>
  </si>
  <si>
    <t>8(114%)</t>
  </si>
  <si>
    <t>822 (99,4%)</t>
  </si>
  <si>
    <t>805 (98,7%)</t>
  </si>
  <si>
    <t>проходящие обучение по состоянию здоровья на дом</t>
  </si>
  <si>
    <t>6 (150%)</t>
  </si>
  <si>
    <t>7 (140%)</t>
  </si>
  <si>
    <t>1 (100%)</t>
  </si>
  <si>
    <t>193 (98,0%)</t>
  </si>
  <si>
    <t>195 (99,0%)</t>
  </si>
  <si>
    <t>5 (125 %)</t>
  </si>
  <si>
    <t>3350 (100 %)</t>
  </si>
  <si>
    <t>840 (100 %)</t>
  </si>
  <si>
    <t>5042      (100 %)</t>
  </si>
  <si>
    <t>1260    (100 %)</t>
  </si>
  <si>
    <t>8426   (100 %)</t>
  </si>
  <si>
    <t>2100  (100 %)</t>
  </si>
  <si>
    <t>20113     (100 %)</t>
  </si>
  <si>
    <t xml:space="preserve">804200О.99.0.ББ52АЗ47000                                                    </t>
  </si>
  <si>
    <t>5250   (100 %)</t>
  </si>
  <si>
    <t>5042    (100 %)</t>
  </si>
  <si>
    <t xml:space="preserve">804200О.99.0.ББ52АЗ23000                                                   </t>
  </si>
  <si>
    <t>1260  (100 %)</t>
  </si>
  <si>
    <t>155</t>
  </si>
  <si>
    <t>152</t>
  </si>
  <si>
    <t>440</t>
  </si>
  <si>
    <t xml:space="preserve">доходы от операций с активами (от выбытий материальных запасов)
</t>
  </si>
  <si>
    <t>2.6._Информация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</si>
  <si>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2397596,70</t>
  </si>
  <si>
    <t>14177243,54</t>
  </si>
  <si>
    <t>Питание школьников 1-4 классов</t>
  </si>
  <si>
    <t>Капитальный ремонт основных средств и строительный контроль</t>
  </si>
  <si>
    <t>Оснащение основными средствами в рамках антиковидных мероприятий</t>
  </si>
  <si>
    <t>Выплаты ежемесячного денежного вознаграждения за классное руководство</t>
  </si>
  <si>
    <t>Реализация дополнительных общеразвивающих программ(очная, включая дистанционную формуобучения) : техническая направленность,физкультурно-спортивная направленность,художественная направленность,туристско-краеведческая направленность,cоциально-педагогическая направленность</t>
  </si>
  <si>
    <r>
      <t>2.2.4.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прочих доходах в отчетном году 2020г:</t>
    </r>
  </si>
  <si>
    <t>2.2.3._Сведения об оказании (выполнении) муниципальным автономным учреждением услуг (работ) (в том числе платных для потребителей) в отчетном году 2020: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</si>
</sst>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  <numFmt numFmtId="180" formatCode="0.00000"/>
    <numFmt numFmtId="181" formatCode="0.000000"/>
    <numFmt numFmtId="182" formatCode="0.000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 indent="1"/>
    </xf>
    <xf numFmtId="0" fontId="2" fillId="0" borderId="14" xfId="0" applyNumberFormat="1" applyFont="1" applyBorder="1" applyAlignment="1">
      <alignment horizontal="left" wrapText="1" inden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178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wrapText="1"/>
    </xf>
    <xf numFmtId="0" fontId="9" fillId="0" borderId="14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10" fontId="2" fillId="0" borderId="1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21" xfId="0" applyNumberFormat="1" applyFont="1" applyBorder="1" applyAlignment="1">
      <alignment horizontal="center" vertical="center" textRotation="90"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indent="1"/>
    </xf>
    <xf numFmtId="0" fontId="2" fillId="0" borderId="18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 indent="1"/>
    </xf>
    <xf numFmtId="0" fontId="2" fillId="0" borderId="21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left" vertical="center" wrapText="1" inden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view="pageBreakPreview" zoomScaleSheetLayoutView="100" zoomScalePageLayoutView="0" workbookViewId="0" topLeftCell="A13">
      <selection activeCell="BJ26" sqref="BJ26:DA2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ht="15">
      <c r="DA1" s="3" t="s">
        <v>0</v>
      </c>
    </row>
    <row r="2" ht="15">
      <c r="DA2" s="3" t="s">
        <v>251</v>
      </c>
    </row>
    <row r="3" spans="52:105" ht="15"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5" t="s">
        <v>252</v>
      </c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</row>
    <row r="4" spans="52:71" s="5" customFormat="1" ht="13.5" customHeight="1">
      <c r="AZ4" s="57" t="s">
        <v>1</v>
      </c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63:105" ht="15">
      <c r="BK5" s="55" t="s">
        <v>2</v>
      </c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3" t="s">
        <v>53</v>
      </c>
      <c r="BW5" s="53"/>
      <c r="BX5" s="53"/>
      <c r="BY5" s="53"/>
      <c r="BZ5" s="56" t="s">
        <v>3</v>
      </c>
      <c r="CA5" s="56"/>
      <c r="CB5" s="56"/>
      <c r="CC5" s="53" t="s">
        <v>474</v>
      </c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</row>
    <row r="7" ht="15">
      <c r="DA7" s="3" t="s">
        <v>197</v>
      </c>
    </row>
    <row r="8" spans="46:105" ht="15">
      <c r="AT8" s="55" t="s">
        <v>198</v>
      </c>
      <c r="AU8" s="55"/>
      <c r="AV8" s="55"/>
      <c r="AW8" s="55"/>
      <c r="AX8" s="55"/>
      <c r="AY8" s="55"/>
      <c r="AZ8" s="53" t="s">
        <v>53</v>
      </c>
      <c r="BA8" s="53"/>
      <c r="BB8" s="53"/>
      <c r="BC8" s="53"/>
      <c r="BD8" s="56" t="s">
        <v>3</v>
      </c>
      <c r="BE8" s="56"/>
      <c r="BF8" s="56"/>
      <c r="BG8" s="53" t="s">
        <v>471</v>
      </c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4">
        <v>20</v>
      </c>
      <c r="BZ8" s="54"/>
      <c r="CA8" s="54"/>
      <c r="CB8" s="54"/>
      <c r="CC8" s="52" t="s">
        <v>140</v>
      </c>
      <c r="CD8" s="52"/>
      <c r="CE8" s="52"/>
      <c r="CF8" s="52"/>
      <c r="CG8" s="48" t="s">
        <v>199</v>
      </c>
      <c r="CH8" s="48"/>
      <c r="CI8" s="48"/>
      <c r="CJ8" s="48"/>
      <c r="CK8" s="48"/>
      <c r="CL8" s="48"/>
      <c r="CM8" s="48"/>
      <c r="CN8" s="48"/>
      <c r="CO8" s="48"/>
      <c r="CP8" s="53" t="s">
        <v>20</v>
      </c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10" spans="1:105" s="6" customFormat="1" ht="15" customHeight="1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</row>
    <row r="11" spans="1:105" ht="60" customHeight="1">
      <c r="A11" s="46" t="s">
        <v>253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</row>
    <row r="12" spans="7:94" s="6" customFormat="1" ht="15" customHeight="1">
      <c r="G12" s="50" t="s">
        <v>5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47" t="s">
        <v>57</v>
      </c>
      <c r="CG12" s="47"/>
      <c r="CH12" s="47"/>
      <c r="CI12" s="47"/>
      <c r="CJ12" s="49" t="s">
        <v>6</v>
      </c>
      <c r="CK12" s="49"/>
      <c r="CL12" s="49"/>
      <c r="CM12" s="49"/>
      <c r="CN12" s="49"/>
      <c r="CO12" s="49"/>
      <c r="CP12" s="49"/>
    </row>
    <row r="14" spans="86:105" ht="15">
      <c r="CH14" s="48" t="s">
        <v>7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84:105" ht="15">
      <c r="CF15" s="3" t="s">
        <v>8</v>
      </c>
      <c r="CH15" s="41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</row>
    <row r="16" spans="84:105" ht="15">
      <c r="CF16" s="3" t="s">
        <v>9</v>
      </c>
      <c r="CH16" s="41" t="s">
        <v>475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</row>
    <row r="17" spans="84:105" ht="15">
      <c r="CF17" s="3" t="s">
        <v>10</v>
      </c>
      <c r="CH17" s="41" t="s">
        <v>255</v>
      </c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</row>
    <row r="19" spans="1:105" ht="43.5" customHeight="1">
      <c r="A19" s="44" t="s">
        <v>254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1:95" ht="15"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</row>
    <row r="22" spans="1:105" ht="15">
      <c r="A22" s="7"/>
      <c r="B22" s="30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32" t="s">
        <v>473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ht="15">
      <c r="A23" s="7"/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32" t="s">
        <v>256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ht="30" customHeight="1">
      <c r="A24" s="7"/>
      <c r="B24" s="35" t="s">
        <v>282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7"/>
      <c r="BJ24" s="30" t="s">
        <v>13</v>
      </c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1"/>
      <c r="CR24" s="7"/>
      <c r="CS24" s="39">
        <v>643</v>
      </c>
      <c r="CT24" s="39"/>
      <c r="CU24" s="39"/>
      <c r="CV24" s="39"/>
      <c r="CW24" s="39"/>
      <c r="CX24" s="39"/>
      <c r="CY24" s="39"/>
      <c r="CZ24" s="39"/>
      <c r="DA24" s="40"/>
    </row>
    <row r="25" spans="1:105" ht="30" customHeight="1">
      <c r="A25" s="7"/>
      <c r="B25" s="35" t="s">
        <v>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8"/>
      <c r="BJ25" s="35" t="s">
        <v>415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</row>
    <row r="26" spans="1:105" ht="30" customHeight="1">
      <c r="A26" s="7"/>
      <c r="B26" s="35" t="s">
        <v>257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8"/>
      <c r="BJ26" s="37" t="s">
        <v>258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8"/>
    </row>
    <row r="27" s="5" customFormat="1" ht="12.75" customHeight="1">
      <c r="F27" s="5" t="s">
        <v>17</v>
      </c>
    </row>
    <row r="28" s="5" customFormat="1" ht="12">
      <c r="F28" s="5" t="s">
        <v>15</v>
      </c>
    </row>
    <row r="29" s="5" customFormat="1" ht="12">
      <c r="F29" s="5" t="s">
        <v>16</v>
      </c>
    </row>
  </sheetData>
  <sheetProtection/>
  <mergeCells count="37">
    <mergeCell ref="AZ3:BS3"/>
    <mergeCell ref="BT3:DA3"/>
    <mergeCell ref="AZ4:BS4"/>
    <mergeCell ref="BV5:BY5"/>
    <mergeCell ref="CC5:DA5"/>
    <mergeCell ref="BZ5:CB5"/>
    <mergeCell ref="BK5:BU5"/>
    <mergeCell ref="A10:DA10"/>
    <mergeCell ref="CC8:CF8"/>
    <mergeCell ref="CP8:DA8"/>
    <mergeCell ref="CG8:CO8"/>
    <mergeCell ref="AZ8:BC8"/>
    <mergeCell ref="BG8:BX8"/>
    <mergeCell ref="BY8:CB8"/>
    <mergeCell ref="AT8:AY8"/>
    <mergeCell ref="BD8:BF8"/>
    <mergeCell ref="A11:DA11"/>
    <mergeCell ref="CF12:CI12"/>
    <mergeCell ref="CH14:DA14"/>
    <mergeCell ref="CH15:DA15"/>
    <mergeCell ref="CJ12:CP12"/>
    <mergeCell ref="G12:CE12"/>
    <mergeCell ref="CH16:DA16"/>
    <mergeCell ref="CH17:DA17"/>
    <mergeCell ref="A19:DA19"/>
    <mergeCell ref="K20:CQ20"/>
    <mergeCell ref="B22:BH22"/>
    <mergeCell ref="BI22:DA22"/>
    <mergeCell ref="B23:BH23"/>
    <mergeCell ref="BI23:DA23"/>
    <mergeCell ref="B26:BH26"/>
    <mergeCell ref="BJ26:DA26"/>
    <mergeCell ref="B24:BH24"/>
    <mergeCell ref="CS24:DA24"/>
    <mergeCell ref="BJ24:CQ24"/>
    <mergeCell ref="B25:BH25"/>
    <mergeCell ref="BJ25:DA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3"/>
  <sheetViews>
    <sheetView view="pageBreakPreview" zoomScaleSheetLayoutView="100" zoomScalePageLayoutView="0" workbookViewId="0" topLeftCell="A37">
      <selection activeCell="BJ32" sqref="BJ32:DA3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5">
      <c r="B1" s="48" t="s">
        <v>200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</row>
    <row r="2" ht="15">
      <c r="B2" s="1" t="s">
        <v>201</v>
      </c>
    </row>
    <row r="3" spans="1:105" s="12" customFormat="1" ht="17.25" customHeight="1">
      <c r="A3" s="83" t="s">
        <v>61</v>
      </c>
      <c r="B3" s="84"/>
      <c r="C3" s="84"/>
      <c r="D3" s="84"/>
      <c r="E3" s="84"/>
      <c r="F3" s="84"/>
      <c r="G3" s="85"/>
      <c r="H3" s="86" t="s">
        <v>202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 t="s">
        <v>203</v>
      </c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</row>
    <row r="4" spans="1:105" s="2" customFormat="1" ht="12.75">
      <c r="A4" s="87" t="s">
        <v>477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2" customFormat="1" ht="25.5" customHeight="1">
      <c r="A5" s="10"/>
      <c r="B5" s="58">
        <v>1</v>
      </c>
      <c r="C5" s="58"/>
      <c r="D5" s="58"/>
      <c r="E5" s="58"/>
      <c r="F5" s="58"/>
      <c r="G5" s="59"/>
      <c r="H5" s="60" t="s">
        <v>259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7" t="s">
        <v>267</v>
      </c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1:105" s="2" customFormat="1" ht="28.5" customHeight="1">
      <c r="A6" s="10"/>
      <c r="B6" s="58">
        <v>2</v>
      </c>
      <c r="C6" s="58"/>
      <c r="D6" s="58"/>
      <c r="E6" s="58"/>
      <c r="F6" s="58"/>
      <c r="G6" s="59"/>
      <c r="H6" s="60" t="s">
        <v>260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7" t="s">
        <v>261</v>
      </c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s="2" customFormat="1" ht="27.75" customHeight="1">
      <c r="A7" s="10"/>
      <c r="B7" s="58">
        <v>3</v>
      </c>
      <c r="C7" s="58"/>
      <c r="D7" s="58"/>
      <c r="E7" s="58"/>
      <c r="F7" s="58"/>
      <c r="G7" s="59"/>
      <c r="H7" s="60" t="s">
        <v>262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7" t="s">
        <v>268</v>
      </c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1:105" s="2" customFormat="1" ht="39" customHeight="1">
      <c r="A8" s="10"/>
      <c r="B8" s="58">
        <v>4</v>
      </c>
      <c r="C8" s="58"/>
      <c r="D8" s="58"/>
      <c r="E8" s="58"/>
      <c r="F8" s="58"/>
      <c r="G8" s="59"/>
      <c r="H8" s="60" t="s">
        <v>263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7" t="s">
        <v>264</v>
      </c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</row>
    <row r="9" spans="1:105" s="2" customFormat="1" ht="12.75">
      <c r="A9" s="10"/>
      <c r="B9" s="58">
        <v>5</v>
      </c>
      <c r="C9" s="58"/>
      <c r="D9" s="58"/>
      <c r="E9" s="58"/>
      <c r="F9" s="58"/>
      <c r="G9" s="59"/>
      <c r="H9" s="60" t="s">
        <v>265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7" t="s">
        <v>266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</row>
    <row r="10" spans="1:105" s="2" customFormat="1" ht="12.75">
      <c r="A10" s="10"/>
      <c r="B10" s="58">
        <v>6</v>
      </c>
      <c r="C10" s="58"/>
      <c r="D10" s="58"/>
      <c r="E10" s="58"/>
      <c r="F10" s="58"/>
      <c r="G10" s="59"/>
      <c r="H10" s="60" t="s">
        <v>269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7" t="s">
        <v>270</v>
      </c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1" spans="1:105" s="2" customFormat="1" ht="12.75">
      <c r="A11" s="10"/>
      <c r="B11" s="58">
        <v>7</v>
      </c>
      <c r="C11" s="58"/>
      <c r="D11" s="58"/>
      <c r="E11" s="58"/>
      <c r="F11" s="58"/>
      <c r="G11" s="59"/>
      <c r="H11" s="60" t="s">
        <v>271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7" t="s">
        <v>272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</row>
    <row r="12" spans="1:105" s="2" customFormat="1" ht="12.75">
      <c r="A12" s="87" t="s">
        <v>476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9"/>
    </row>
    <row r="13" spans="1:105" s="2" customFormat="1" ht="25.5" customHeight="1">
      <c r="A13" s="10"/>
      <c r="B13" s="58">
        <v>1</v>
      </c>
      <c r="C13" s="58"/>
      <c r="D13" s="58"/>
      <c r="E13" s="58"/>
      <c r="F13" s="58"/>
      <c r="G13" s="59"/>
      <c r="H13" s="60" t="s">
        <v>259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7" t="s">
        <v>267</v>
      </c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</row>
    <row r="14" spans="1:105" s="2" customFormat="1" ht="26.25" customHeight="1">
      <c r="A14" s="10"/>
      <c r="B14" s="58">
        <v>2</v>
      </c>
      <c r="C14" s="58"/>
      <c r="D14" s="58"/>
      <c r="E14" s="58"/>
      <c r="F14" s="58"/>
      <c r="G14" s="59"/>
      <c r="H14" s="60" t="s">
        <v>260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7" t="s">
        <v>261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</row>
    <row r="15" spans="1:105" s="2" customFormat="1" ht="25.5" customHeight="1">
      <c r="A15" s="10"/>
      <c r="B15" s="58">
        <v>3</v>
      </c>
      <c r="C15" s="58"/>
      <c r="D15" s="58"/>
      <c r="E15" s="58"/>
      <c r="F15" s="58"/>
      <c r="G15" s="59"/>
      <c r="H15" s="60" t="s">
        <v>262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7" t="s">
        <v>478</v>
      </c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</row>
    <row r="16" spans="1:105" s="2" customFormat="1" ht="26.25" customHeight="1">
      <c r="A16" s="10"/>
      <c r="B16" s="58">
        <v>4</v>
      </c>
      <c r="C16" s="58"/>
      <c r="D16" s="58"/>
      <c r="E16" s="58"/>
      <c r="F16" s="58"/>
      <c r="G16" s="59"/>
      <c r="H16" s="60" t="s">
        <v>263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7" t="s">
        <v>264</v>
      </c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</row>
    <row r="17" spans="1:105" s="2" customFormat="1" ht="14.25" customHeight="1">
      <c r="A17" s="10"/>
      <c r="B17" s="58">
        <v>5</v>
      </c>
      <c r="C17" s="58"/>
      <c r="D17" s="58"/>
      <c r="E17" s="58"/>
      <c r="F17" s="58"/>
      <c r="G17" s="59"/>
      <c r="H17" s="60" t="s">
        <v>265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7" t="s">
        <v>266</v>
      </c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</row>
    <row r="18" spans="1:105" s="2" customFormat="1" ht="12" customHeight="1">
      <c r="A18" s="10"/>
      <c r="B18" s="58">
        <v>6</v>
      </c>
      <c r="C18" s="58"/>
      <c r="D18" s="58"/>
      <c r="E18" s="58"/>
      <c r="F18" s="58"/>
      <c r="G18" s="59"/>
      <c r="H18" s="60" t="s">
        <v>269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7" t="s">
        <v>270</v>
      </c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</row>
    <row r="19" spans="1:105" s="2" customFormat="1" ht="12" customHeight="1">
      <c r="A19" s="10"/>
      <c r="B19" s="58" t="s">
        <v>44</v>
      </c>
      <c r="C19" s="58"/>
      <c r="D19" s="58"/>
      <c r="E19" s="58"/>
      <c r="F19" s="58"/>
      <c r="G19" s="59"/>
      <c r="H19" s="60" t="s">
        <v>271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7" t="s">
        <v>272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</row>
    <row r="20" ht="14.25" customHeight="1"/>
    <row r="21" spans="2:105" ht="30" customHeight="1">
      <c r="B21" s="74" t="s">
        <v>479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</row>
    <row r="22" spans="1:105" s="2" customFormat="1" ht="23.25" customHeight="1">
      <c r="A22" s="71" t="s">
        <v>61</v>
      </c>
      <c r="B22" s="72"/>
      <c r="C22" s="72"/>
      <c r="D22" s="72"/>
      <c r="E22" s="72"/>
      <c r="F22" s="72"/>
      <c r="G22" s="73"/>
      <c r="H22" s="68" t="s">
        <v>18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70"/>
      <c r="BJ22" s="71" t="s">
        <v>273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3"/>
    </row>
    <row r="23" spans="1:105" s="2" customFormat="1" ht="12.75">
      <c r="A23" s="75">
        <v>1</v>
      </c>
      <c r="B23" s="76"/>
      <c r="C23" s="76"/>
      <c r="D23" s="76"/>
      <c r="E23" s="76"/>
      <c r="F23" s="76"/>
      <c r="G23" s="77"/>
      <c r="H23" s="75">
        <v>2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7"/>
      <c r="BJ23" s="75">
        <v>3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7"/>
    </row>
    <row r="24" spans="1:105" s="2" customFormat="1" ht="61.5" customHeight="1">
      <c r="A24" s="10"/>
      <c r="B24" s="58" t="s">
        <v>20</v>
      </c>
      <c r="C24" s="58"/>
      <c r="D24" s="58"/>
      <c r="E24" s="58"/>
      <c r="F24" s="58"/>
      <c r="G24" s="59"/>
      <c r="H24" s="60" t="s">
        <v>335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1" t="s">
        <v>480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3"/>
    </row>
    <row r="25" spans="1:105" s="2" customFormat="1" ht="108.75" customHeight="1">
      <c r="A25" s="10"/>
      <c r="B25" s="58" t="s">
        <v>21</v>
      </c>
      <c r="C25" s="58"/>
      <c r="D25" s="58"/>
      <c r="E25" s="58"/>
      <c r="F25" s="58"/>
      <c r="G25" s="59"/>
      <c r="H25" s="60" t="s">
        <v>336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1" t="s">
        <v>578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3"/>
    </row>
    <row r="26" ht="14.25" customHeight="1"/>
    <row r="27" spans="2:105" ht="30" customHeight="1">
      <c r="B27" s="74" t="s">
        <v>481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</row>
    <row r="28" spans="1:105" s="2" customFormat="1" ht="21" customHeight="1">
      <c r="A28" s="71" t="s">
        <v>61</v>
      </c>
      <c r="B28" s="69"/>
      <c r="C28" s="69"/>
      <c r="D28" s="69"/>
      <c r="E28" s="69"/>
      <c r="F28" s="69"/>
      <c r="G28" s="70"/>
      <c r="H28" s="82" t="s">
        <v>18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71" t="s">
        <v>273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3"/>
    </row>
    <row r="29" spans="1:105" s="2" customFormat="1" ht="15.75" customHeight="1">
      <c r="A29" s="75">
        <v>1</v>
      </c>
      <c r="B29" s="76"/>
      <c r="C29" s="76"/>
      <c r="D29" s="76"/>
      <c r="E29" s="76"/>
      <c r="F29" s="76"/>
      <c r="G29" s="77"/>
      <c r="H29" s="78">
        <v>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5">
        <v>3</v>
      </c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7"/>
    </row>
    <row r="30" spans="1:105" s="2" customFormat="1" ht="39.75" customHeight="1">
      <c r="A30" s="10"/>
      <c r="B30" s="58" t="s">
        <v>20</v>
      </c>
      <c r="C30" s="58"/>
      <c r="D30" s="58"/>
      <c r="E30" s="58"/>
      <c r="F30" s="58"/>
      <c r="G30" s="59"/>
      <c r="H30" s="60" t="s">
        <v>276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1" t="s">
        <v>277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3"/>
    </row>
    <row r="31" spans="1:105" s="2" customFormat="1" ht="42.75" customHeight="1">
      <c r="A31" s="10"/>
      <c r="B31" s="58" t="s">
        <v>21</v>
      </c>
      <c r="C31" s="58"/>
      <c r="D31" s="58"/>
      <c r="E31" s="58"/>
      <c r="F31" s="58"/>
      <c r="G31" s="59"/>
      <c r="H31" s="60" t="s">
        <v>274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1" t="s">
        <v>275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3"/>
    </row>
    <row r="32" spans="1:105" s="2" customFormat="1" ht="167.25" customHeight="1">
      <c r="A32" s="10"/>
      <c r="B32" s="58" t="s">
        <v>41</v>
      </c>
      <c r="C32" s="58"/>
      <c r="D32" s="58"/>
      <c r="E32" s="58"/>
      <c r="F32" s="58"/>
      <c r="G32" s="59"/>
      <c r="H32" s="60" t="s">
        <v>278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 t="s">
        <v>279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3"/>
    </row>
    <row r="33" ht="14.25" customHeight="1"/>
    <row r="34" spans="2:105" ht="45" customHeight="1">
      <c r="B34" s="74" t="s">
        <v>482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</row>
    <row r="35" spans="1:105" s="2" customFormat="1" ht="18" customHeight="1">
      <c r="A35" s="71" t="s">
        <v>19</v>
      </c>
      <c r="B35" s="69"/>
      <c r="C35" s="69"/>
      <c r="D35" s="69"/>
      <c r="E35" s="69"/>
      <c r="F35" s="69"/>
      <c r="G35" s="70"/>
      <c r="H35" s="82" t="s">
        <v>22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71" t="s">
        <v>326</v>
      </c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3"/>
    </row>
    <row r="36" spans="1:105" s="2" customFormat="1" ht="12.75">
      <c r="A36" s="75">
        <v>1</v>
      </c>
      <c r="B36" s="76"/>
      <c r="C36" s="76"/>
      <c r="D36" s="76"/>
      <c r="E36" s="76"/>
      <c r="F36" s="76"/>
      <c r="G36" s="77"/>
      <c r="H36" s="78">
        <v>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5">
        <v>3</v>
      </c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7"/>
    </row>
    <row r="37" spans="1:105" s="2" customFormat="1" ht="12.75">
      <c r="A37" s="10"/>
      <c r="B37" s="58" t="s">
        <v>20</v>
      </c>
      <c r="C37" s="58"/>
      <c r="D37" s="58"/>
      <c r="E37" s="58"/>
      <c r="F37" s="58"/>
      <c r="G37" s="59"/>
      <c r="H37" s="67" t="s">
        <v>283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4" t="s">
        <v>313</v>
      </c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6"/>
    </row>
    <row r="38" spans="1:105" s="2" customFormat="1" ht="12.75">
      <c r="A38" s="10"/>
      <c r="B38" s="58" t="s">
        <v>21</v>
      </c>
      <c r="C38" s="58"/>
      <c r="D38" s="58"/>
      <c r="E38" s="58"/>
      <c r="F38" s="58"/>
      <c r="G38" s="59"/>
      <c r="H38" s="67" t="s">
        <v>284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4" t="s">
        <v>313</v>
      </c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6"/>
    </row>
    <row r="39" spans="1:105" s="2" customFormat="1" ht="12.75">
      <c r="A39" s="10"/>
      <c r="B39" s="58" t="s">
        <v>41</v>
      </c>
      <c r="C39" s="58"/>
      <c r="D39" s="58"/>
      <c r="E39" s="58"/>
      <c r="F39" s="58"/>
      <c r="G39" s="59"/>
      <c r="H39" s="67" t="s">
        <v>285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4" t="s">
        <v>313</v>
      </c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6"/>
    </row>
    <row r="40" spans="1:105" s="2" customFormat="1" ht="12.75">
      <c r="A40" s="10"/>
      <c r="B40" s="58" t="s">
        <v>42</v>
      </c>
      <c r="C40" s="58"/>
      <c r="D40" s="58"/>
      <c r="E40" s="58"/>
      <c r="F40" s="58"/>
      <c r="G40" s="59"/>
      <c r="H40" s="67" t="s">
        <v>286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4" t="s">
        <v>313</v>
      </c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6"/>
    </row>
    <row r="41" spans="1:105" s="2" customFormat="1" ht="12.75">
      <c r="A41" s="10"/>
      <c r="B41" s="58" t="s">
        <v>27</v>
      </c>
      <c r="C41" s="58"/>
      <c r="D41" s="58"/>
      <c r="E41" s="58"/>
      <c r="F41" s="58"/>
      <c r="G41" s="59"/>
      <c r="H41" s="67" t="s">
        <v>287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4" t="s">
        <v>313</v>
      </c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6"/>
    </row>
    <row r="42" spans="1:105" s="2" customFormat="1" ht="12.75">
      <c r="A42" s="10"/>
      <c r="B42" s="58" t="s">
        <v>43</v>
      </c>
      <c r="C42" s="58"/>
      <c r="D42" s="58"/>
      <c r="E42" s="58"/>
      <c r="F42" s="58"/>
      <c r="G42" s="59"/>
      <c r="H42" s="67" t="s">
        <v>288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4" t="s">
        <v>313</v>
      </c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6"/>
    </row>
    <row r="43" spans="1:105" s="2" customFormat="1" ht="12.75">
      <c r="A43" s="10"/>
      <c r="B43" s="58" t="s">
        <v>44</v>
      </c>
      <c r="C43" s="58"/>
      <c r="D43" s="58"/>
      <c r="E43" s="58"/>
      <c r="F43" s="58"/>
      <c r="G43" s="59"/>
      <c r="H43" s="67" t="s">
        <v>289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4" t="s">
        <v>313</v>
      </c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6"/>
    </row>
    <row r="44" spans="1:105" s="2" customFormat="1" ht="12.75">
      <c r="A44" s="10"/>
      <c r="B44" s="58" t="s">
        <v>45</v>
      </c>
      <c r="C44" s="58"/>
      <c r="D44" s="58"/>
      <c r="E44" s="58"/>
      <c r="F44" s="58"/>
      <c r="G44" s="59"/>
      <c r="H44" s="67" t="s">
        <v>290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4" t="s">
        <v>313</v>
      </c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6"/>
    </row>
    <row r="45" spans="1:105" s="2" customFormat="1" ht="12.75">
      <c r="A45" s="10"/>
      <c r="B45" s="58" t="s">
        <v>46</v>
      </c>
      <c r="C45" s="58"/>
      <c r="D45" s="58"/>
      <c r="E45" s="58"/>
      <c r="F45" s="58"/>
      <c r="G45" s="59"/>
      <c r="H45" s="67" t="s">
        <v>291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4" t="s">
        <v>313</v>
      </c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6"/>
    </row>
    <row r="46" spans="1:105" s="2" customFormat="1" ht="12.75">
      <c r="A46" s="10"/>
      <c r="B46" s="58" t="s">
        <v>47</v>
      </c>
      <c r="C46" s="58"/>
      <c r="D46" s="58"/>
      <c r="E46" s="58"/>
      <c r="F46" s="58"/>
      <c r="G46" s="59"/>
      <c r="H46" s="67" t="s">
        <v>292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4" t="s">
        <v>313</v>
      </c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6"/>
    </row>
    <row r="47" spans="1:105" s="2" customFormat="1" ht="29.25" customHeight="1">
      <c r="A47" s="10"/>
      <c r="B47" s="58" t="s">
        <v>48</v>
      </c>
      <c r="C47" s="58"/>
      <c r="D47" s="58"/>
      <c r="E47" s="58"/>
      <c r="F47" s="58"/>
      <c r="G47" s="59"/>
      <c r="H47" s="79" t="s">
        <v>293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1"/>
      <c r="AZ47" s="64" t="s">
        <v>314</v>
      </c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6"/>
    </row>
    <row r="48" spans="1:105" s="2" customFormat="1" ht="12.75">
      <c r="A48" s="10"/>
      <c r="B48" s="58" t="s">
        <v>49</v>
      </c>
      <c r="C48" s="58"/>
      <c r="D48" s="58"/>
      <c r="E48" s="58"/>
      <c r="F48" s="58"/>
      <c r="G48" s="59"/>
      <c r="H48" s="67" t="s">
        <v>294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4" t="s">
        <v>315</v>
      </c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6"/>
    </row>
    <row r="49" spans="1:105" s="2" customFormat="1" ht="12.75">
      <c r="A49" s="10"/>
      <c r="B49" s="58" t="s">
        <v>50</v>
      </c>
      <c r="C49" s="58"/>
      <c r="D49" s="58"/>
      <c r="E49" s="58"/>
      <c r="F49" s="58"/>
      <c r="G49" s="59"/>
      <c r="H49" s="67" t="s">
        <v>295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4" t="s">
        <v>314</v>
      </c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6"/>
    </row>
    <row r="50" spans="1:105" s="2" customFormat="1" ht="12.75">
      <c r="A50" s="10"/>
      <c r="B50" s="58" t="s">
        <v>51</v>
      </c>
      <c r="C50" s="58"/>
      <c r="D50" s="58"/>
      <c r="E50" s="58"/>
      <c r="F50" s="58"/>
      <c r="G50" s="59"/>
      <c r="H50" s="67" t="s">
        <v>297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4" t="s">
        <v>313</v>
      </c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6"/>
    </row>
    <row r="51" spans="1:105" s="2" customFormat="1" ht="12.75">
      <c r="A51" s="10"/>
      <c r="B51" s="58" t="s">
        <v>52</v>
      </c>
      <c r="C51" s="58"/>
      <c r="D51" s="58"/>
      <c r="E51" s="58"/>
      <c r="F51" s="58"/>
      <c r="G51" s="59"/>
      <c r="H51" s="67" t="s">
        <v>296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4" t="s">
        <v>313</v>
      </c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6"/>
    </row>
    <row r="52" spans="1:105" s="2" customFormat="1" ht="12.75" customHeight="1">
      <c r="A52" s="10"/>
      <c r="B52" s="58" t="s">
        <v>53</v>
      </c>
      <c r="C52" s="58"/>
      <c r="D52" s="58"/>
      <c r="E52" s="58"/>
      <c r="F52" s="58"/>
      <c r="G52" s="59"/>
      <c r="H52" s="67" t="s">
        <v>298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4" t="s">
        <v>314</v>
      </c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6"/>
    </row>
    <row r="53" spans="1:105" s="2" customFormat="1" ht="25.5" customHeight="1">
      <c r="A53" s="10"/>
      <c r="B53" s="58" t="s">
        <v>54</v>
      </c>
      <c r="C53" s="58"/>
      <c r="D53" s="58"/>
      <c r="E53" s="58"/>
      <c r="F53" s="58"/>
      <c r="G53" s="59"/>
      <c r="H53" s="79" t="s">
        <v>299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1"/>
      <c r="AZ53" s="64" t="s">
        <v>314</v>
      </c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6"/>
    </row>
    <row r="54" spans="1:105" s="2" customFormat="1" ht="12.75">
      <c r="A54" s="10"/>
      <c r="B54" s="58" t="s">
        <v>55</v>
      </c>
      <c r="C54" s="58"/>
      <c r="D54" s="58"/>
      <c r="E54" s="58"/>
      <c r="F54" s="58"/>
      <c r="G54" s="59"/>
      <c r="H54" s="67" t="s">
        <v>300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4" t="s">
        <v>313</v>
      </c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6"/>
    </row>
    <row r="55" spans="1:105" s="2" customFormat="1" ht="12.75" customHeight="1">
      <c r="A55" s="10"/>
      <c r="B55" s="58" t="s">
        <v>56</v>
      </c>
      <c r="C55" s="58"/>
      <c r="D55" s="58"/>
      <c r="E55" s="58"/>
      <c r="F55" s="58"/>
      <c r="G55" s="59"/>
      <c r="H55" s="67" t="s">
        <v>301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4" t="s">
        <v>314</v>
      </c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6"/>
    </row>
    <row r="56" spans="1:105" s="2" customFormat="1" ht="12.75">
      <c r="A56" s="10"/>
      <c r="B56" s="58" t="s">
        <v>57</v>
      </c>
      <c r="C56" s="58"/>
      <c r="D56" s="58"/>
      <c r="E56" s="58"/>
      <c r="F56" s="58"/>
      <c r="G56" s="59"/>
      <c r="H56" s="67" t="s">
        <v>302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4" t="s">
        <v>313</v>
      </c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6"/>
    </row>
    <row r="57" spans="1:105" s="2" customFormat="1" ht="12.75">
      <c r="A57" s="10"/>
      <c r="B57" s="58" t="s">
        <v>140</v>
      </c>
      <c r="C57" s="58"/>
      <c r="D57" s="58"/>
      <c r="E57" s="58"/>
      <c r="F57" s="58"/>
      <c r="G57" s="59"/>
      <c r="H57" s="67" t="s">
        <v>303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4" t="s">
        <v>316</v>
      </c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6"/>
    </row>
    <row r="58" spans="1:105" s="2" customFormat="1" ht="12.75" customHeight="1">
      <c r="A58" s="10"/>
      <c r="B58" s="58" t="s">
        <v>141</v>
      </c>
      <c r="C58" s="58"/>
      <c r="D58" s="58"/>
      <c r="E58" s="58"/>
      <c r="F58" s="58"/>
      <c r="G58" s="59"/>
      <c r="H58" s="67" t="s">
        <v>304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4" t="s">
        <v>313</v>
      </c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6"/>
    </row>
    <row r="59" spans="1:105" s="2" customFormat="1" ht="12.75" customHeight="1">
      <c r="A59" s="10"/>
      <c r="B59" s="58" t="s">
        <v>142</v>
      </c>
      <c r="C59" s="58"/>
      <c r="D59" s="58"/>
      <c r="E59" s="58"/>
      <c r="F59" s="58"/>
      <c r="G59" s="59"/>
      <c r="H59" s="67" t="s">
        <v>305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4" t="s">
        <v>313</v>
      </c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6"/>
    </row>
    <row r="60" spans="1:105" s="2" customFormat="1" ht="24" customHeight="1">
      <c r="A60" s="10"/>
      <c r="B60" s="58" t="s">
        <v>143</v>
      </c>
      <c r="C60" s="58"/>
      <c r="D60" s="58"/>
      <c r="E60" s="58"/>
      <c r="F60" s="58"/>
      <c r="G60" s="59"/>
      <c r="H60" s="60" t="s">
        <v>306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4" t="s">
        <v>317</v>
      </c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6"/>
    </row>
    <row r="61" spans="1:105" s="2" customFormat="1" ht="24" customHeight="1">
      <c r="A61" s="10"/>
      <c r="B61" s="58" t="s">
        <v>144</v>
      </c>
      <c r="C61" s="58"/>
      <c r="D61" s="58"/>
      <c r="E61" s="58"/>
      <c r="F61" s="58"/>
      <c r="G61" s="59"/>
      <c r="H61" s="60" t="s">
        <v>307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4" t="s">
        <v>317</v>
      </c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6"/>
    </row>
    <row r="62" spans="1:105" s="2" customFormat="1" ht="12.75">
      <c r="A62" s="10"/>
      <c r="B62" s="58" t="s">
        <v>145</v>
      </c>
      <c r="C62" s="58"/>
      <c r="D62" s="58"/>
      <c r="E62" s="58"/>
      <c r="F62" s="58"/>
      <c r="G62" s="59"/>
      <c r="H62" s="60" t="s">
        <v>308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4" t="s">
        <v>317</v>
      </c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6"/>
    </row>
    <row r="63" spans="1:105" s="2" customFormat="1" ht="12.75" customHeight="1">
      <c r="A63" s="10"/>
      <c r="B63" s="58" t="s">
        <v>146</v>
      </c>
      <c r="C63" s="58"/>
      <c r="D63" s="58"/>
      <c r="E63" s="58"/>
      <c r="F63" s="58"/>
      <c r="G63" s="59"/>
      <c r="H63" s="60" t="s">
        <v>309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4" t="s">
        <v>314</v>
      </c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6"/>
    </row>
    <row r="64" spans="1:105" s="2" customFormat="1" ht="12.75">
      <c r="A64" s="10"/>
      <c r="B64" s="58" t="s">
        <v>147</v>
      </c>
      <c r="C64" s="58"/>
      <c r="D64" s="58"/>
      <c r="E64" s="58"/>
      <c r="F64" s="58"/>
      <c r="G64" s="59"/>
      <c r="H64" s="60" t="s">
        <v>310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4" t="s">
        <v>313</v>
      </c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6"/>
    </row>
    <row r="65" spans="1:105" s="2" customFormat="1" ht="12.75">
      <c r="A65" s="10"/>
      <c r="B65" s="58" t="s">
        <v>280</v>
      </c>
      <c r="C65" s="58"/>
      <c r="D65" s="58"/>
      <c r="E65" s="58"/>
      <c r="F65" s="58"/>
      <c r="G65" s="59"/>
      <c r="H65" s="60" t="s">
        <v>311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4" t="s">
        <v>313</v>
      </c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6"/>
    </row>
    <row r="66" spans="1:105" s="2" customFormat="1" ht="28.5" customHeight="1">
      <c r="A66" s="10"/>
      <c r="B66" s="58" t="s">
        <v>281</v>
      </c>
      <c r="C66" s="58"/>
      <c r="D66" s="58"/>
      <c r="E66" s="58"/>
      <c r="F66" s="58"/>
      <c r="G66" s="59"/>
      <c r="H66" s="60" t="s">
        <v>312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4" t="s">
        <v>313</v>
      </c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6"/>
    </row>
    <row r="67" ht="14.25" customHeight="1"/>
    <row r="68" spans="2:105" ht="66" customHeight="1">
      <c r="B68" s="74" t="s">
        <v>483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</row>
    <row r="69" ht="12" customHeight="1"/>
    <row r="70" spans="1:105" s="2" customFormat="1" ht="28.5" customHeight="1">
      <c r="A70" s="68" t="s">
        <v>19</v>
      </c>
      <c r="B70" s="69"/>
      <c r="C70" s="69"/>
      <c r="D70" s="69"/>
      <c r="E70" s="69"/>
      <c r="F70" s="69"/>
      <c r="G70" s="70"/>
      <c r="H70" s="82" t="s">
        <v>23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71" t="s">
        <v>24</v>
      </c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3"/>
      <c r="BV70" s="71" t="s">
        <v>25</v>
      </c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3"/>
      <c r="CL70" s="71" t="s">
        <v>26</v>
      </c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3"/>
    </row>
    <row r="71" spans="1:105" s="2" customFormat="1" ht="12.75">
      <c r="A71" s="75">
        <v>1</v>
      </c>
      <c r="B71" s="76"/>
      <c r="C71" s="76"/>
      <c r="D71" s="76"/>
      <c r="E71" s="76"/>
      <c r="F71" s="76"/>
      <c r="G71" s="77"/>
      <c r="H71" s="78">
        <v>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5">
        <v>3</v>
      </c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7"/>
      <c r="BV71" s="75">
        <v>4</v>
      </c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7"/>
      <c r="CL71" s="75" t="s">
        <v>27</v>
      </c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7"/>
    </row>
    <row r="72" spans="1:105" s="2" customFormat="1" ht="26.25" customHeight="1">
      <c r="A72" s="10"/>
      <c r="B72" s="58" t="s">
        <v>20</v>
      </c>
      <c r="C72" s="58"/>
      <c r="D72" s="58"/>
      <c r="E72" s="58"/>
      <c r="F72" s="58"/>
      <c r="G72" s="59"/>
      <c r="H72" s="67" t="s">
        <v>318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1" t="s">
        <v>322</v>
      </c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3"/>
      <c r="BV72" s="90" t="s">
        <v>320</v>
      </c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2"/>
      <c r="CL72" s="90" t="s">
        <v>321</v>
      </c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2"/>
    </row>
    <row r="73" spans="1:105" s="2" customFormat="1" ht="24.75" customHeight="1">
      <c r="A73" s="10"/>
      <c r="B73" s="58" t="s">
        <v>21</v>
      </c>
      <c r="C73" s="58"/>
      <c r="D73" s="58"/>
      <c r="E73" s="58"/>
      <c r="F73" s="58"/>
      <c r="G73" s="59"/>
      <c r="H73" s="67" t="s">
        <v>319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1" t="s">
        <v>323</v>
      </c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3"/>
      <c r="BV73" s="90" t="s">
        <v>324</v>
      </c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2"/>
      <c r="CL73" s="90" t="s">
        <v>325</v>
      </c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2"/>
    </row>
  </sheetData>
  <sheetProtection/>
  <mergeCells count="195">
    <mergeCell ref="AZ65:DA65"/>
    <mergeCell ref="AZ66:DA66"/>
    <mergeCell ref="AZ59:DA59"/>
    <mergeCell ref="AZ60:DA60"/>
    <mergeCell ref="AZ61:DA61"/>
    <mergeCell ref="AZ62:DA62"/>
    <mergeCell ref="AZ63:DA63"/>
    <mergeCell ref="AZ64:DA64"/>
    <mergeCell ref="AZ53:DA53"/>
    <mergeCell ref="AZ54:DA54"/>
    <mergeCell ref="AZ55:DA55"/>
    <mergeCell ref="AZ56:DA56"/>
    <mergeCell ref="AZ57:DA57"/>
    <mergeCell ref="AZ58:DA58"/>
    <mergeCell ref="AZ40:DA40"/>
    <mergeCell ref="AZ41:DA41"/>
    <mergeCell ref="B50:G50"/>
    <mergeCell ref="H50:AY50"/>
    <mergeCell ref="AZ49:DA49"/>
    <mergeCell ref="AZ50:DA50"/>
    <mergeCell ref="AZ47:DA47"/>
    <mergeCell ref="AZ48:DA48"/>
    <mergeCell ref="B49:G49"/>
    <mergeCell ref="H49:AY49"/>
    <mergeCell ref="B52:G52"/>
    <mergeCell ref="H52:AY52"/>
    <mergeCell ref="AZ51:DA51"/>
    <mergeCell ref="AZ52:DA52"/>
    <mergeCell ref="B47:G47"/>
    <mergeCell ref="H47:AY47"/>
    <mergeCell ref="B51:G51"/>
    <mergeCell ref="H51:AY51"/>
    <mergeCell ref="B48:G48"/>
    <mergeCell ref="H48:AY48"/>
    <mergeCell ref="AZ44:DA44"/>
    <mergeCell ref="B45:G45"/>
    <mergeCell ref="H45:AY45"/>
    <mergeCell ref="B46:G46"/>
    <mergeCell ref="H46:AY46"/>
    <mergeCell ref="AZ45:DA45"/>
    <mergeCell ref="AZ46:DA46"/>
    <mergeCell ref="BJ30:DA30"/>
    <mergeCell ref="BJ32:DA32"/>
    <mergeCell ref="AZ37:DA37"/>
    <mergeCell ref="AZ36:DA36"/>
    <mergeCell ref="AZ38:DA38"/>
    <mergeCell ref="B43:G43"/>
    <mergeCell ref="H43:AY43"/>
    <mergeCell ref="B38:G38"/>
    <mergeCell ref="H38:AY38"/>
    <mergeCell ref="B34:DA34"/>
    <mergeCell ref="B61:G61"/>
    <mergeCell ref="H61:AY61"/>
    <mergeCell ref="BJ29:DA29"/>
    <mergeCell ref="B31:G31"/>
    <mergeCell ref="H31:BI31"/>
    <mergeCell ref="BJ31:DA31"/>
    <mergeCell ref="B32:G32"/>
    <mergeCell ref="B42:G42"/>
    <mergeCell ref="H42:AY42"/>
    <mergeCell ref="AZ42:DA42"/>
    <mergeCell ref="B66:G66"/>
    <mergeCell ref="H66:AY66"/>
    <mergeCell ref="B62:G62"/>
    <mergeCell ref="H62:AY62"/>
    <mergeCell ref="B63:G63"/>
    <mergeCell ref="H63:AY63"/>
    <mergeCell ref="B64:G64"/>
    <mergeCell ref="H64:AY64"/>
    <mergeCell ref="B65:G65"/>
    <mergeCell ref="H65:AY65"/>
    <mergeCell ref="H16:BD16"/>
    <mergeCell ref="B57:G57"/>
    <mergeCell ref="H57:AY57"/>
    <mergeCell ref="H35:AY35"/>
    <mergeCell ref="B19:G19"/>
    <mergeCell ref="H55:AY55"/>
    <mergeCell ref="B56:G56"/>
    <mergeCell ref="B44:G44"/>
    <mergeCell ref="H44:AY44"/>
    <mergeCell ref="AZ43:DA43"/>
    <mergeCell ref="B58:G58"/>
    <mergeCell ref="H58:AY58"/>
    <mergeCell ref="BE16:DA16"/>
    <mergeCell ref="B18:G18"/>
    <mergeCell ref="H18:BD18"/>
    <mergeCell ref="BE18:DA18"/>
    <mergeCell ref="H54:AY54"/>
    <mergeCell ref="B37:G37"/>
    <mergeCell ref="H37:AY37"/>
    <mergeCell ref="A35:G35"/>
    <mergeCell ref="B13:G13"/>
    <mergeCell ref="H13:BD13"/>
    <mergeCell ref="BE13:DA13"/>
    <mergeCell ref="B14:G14"/>
    <mergeCell ref="H14:BD14"/>
    <mergeCell ref="BE14:DA14"/>
    <mergeCell ref="H56:AY56"/>
    <mergeCell ref="BE19:DA19"/>
    <mergeCell ref="B21:DA21"/>
    <mergeCell ref="H22:BI22"/>
    <mergeCell ref="H23:BI23"/>
    <mergeCell ref="BJ22:DA22"/>
    <mergeCell ref="BJ25:DA25"/>
    <mergeCell ref="BJ23:DA23"/>
    <mergeCell ref="A22:G22"/>
    <mergeCell ref="A36:G36"/>
    <mergeCell ref="B7:G7"/>
    <mergeCell ref="H7:BD7"/>
    <mergeCell ref="BE7:DA7"/>
    <mergeCell ref="B8:G8"/>
    <mergeCell ref="H8:BD8"/>
    <mergeCell ref="BE8:DA8"/>
    <mergeCell ref="B5:G5"/>
    <mergeCell ref="H5:BD5"/>
    <mergeCell ref="BE5:DA5"/>
    <mergeCell ref="B6:G6"/>
    <mergeCell ref="H6:BD6"/>
    <mergeCell ref="BE6:DA6"/>
    <mergeCell ref="B9:G9"/>
    <mergeCell ref="H9:BD9"/>
    <mergeCell ref="BE9:DA9"/>
    <mergeCell ref="B10:G10"/>
    <mergeCell ref="H10:BD10"/>
    <mergeCell ref="BE10:DA10"/>
    <mergeCell ref="CL73:DA73"/>
    <mergeCell ref="H70:BE70"/>
    <mergeCell ref="H71:BE71"/>
    <mergeCell ref="H72:BE72"/>
    <mergeCell ref="H73:BE73"/>
    <mergeCell ref="B73:G73"/>
    <mergeCell ref="BF73:BU73"/>
    <mergeCell ref="BV73:CK73"/>
    <mergeCell ref="CL71:DA71"/>
    <mergeCell ref="B72:G72"/>
    <mergeCell ref="A12:DA12"/>
    <mergeCell ref="B17:G17"/>
    <mergeCell ref="H15:BD15"/>
    <mergeCell ref="BF72:BU72"/>
    <mergeCell ref="BV72:CK72"/>
    <mergeCell ref="CL72:DA72"/>
    <mergeCell ref="A71:G71"/>
    <mergeCell ref="BF71:BU71"/>
    <mergeCell ref="BV71:CK71"/>
    <mergeCell ref="B15:G15"/>
    <mergeCell ref="B1:CZ1"/>
    <mergeCell ref="A3:G3"/>
    <mergeCell ref="H3:BD3"/>
    <mergeCell ref="BE3:DA3"/>
    <mergeCell ref="H17:BD17"/>
    <mergeCell ref="BE17:DA17"/>
    <mergeCell ref="BE11:DA11"/>
    <mergeCell ref="A4:DA4"/>
    <mergeCell ref="H11:BD11"/>
    <mergeCell ref="B11:G11"/>
    <mergeCell ref="BE15:DA15"/>
    <mergeCell ref="B16:G16"/>
    <mergeCell ref="H28:BI28"/>
    <mergeCell ref="A23:G23"/>
    <mergeCell ref="H19:BD19"/>
    <mergeCell ref="B40:G40"/>
    <mergeCell ref="H40:AY40"/>
    <mergeCell ref="H25:BI25"/>
    <mergeCell ref="B30:G30"/>
    <mergeCell ref="H30:BI30"/>
    <mergeCell ref="BJ28:DA28"/>
    <mergeCell ref="B55:G55"/>
    <mergeCell ref="B39:G39"/>
    <mergeCell ref="H39:AY39"/>
    <mergeCell ref="H36:AY36"/>
    <mergeCell ref="B41:G41"/>
    <mergeCell ref="H41:AY41"/>
    <mergeCell ref="B53:G53"/>
    <mergeCell ref="H53:AY53"/>
    <mergeCell ref="B54:G54"/>
    <mergeCell ref="A70:G70"/>
    <mergeCell ref="BF70:BU70"/>
    <mergeCell ref="BV70:CK70"/>
    <mergeCell ref="CL70:DA70"/>
    <mergeCell ref="B68:DA68"/>
    <mergeCell ref="B27:DA27"/>
    <mergeCell ref="A28:G28"/>
    <mergeCell ref="A29:G29"/>
    <mergeCell ref="H29:BI29"/>
    <mergeCell ref="AZ35:DA35"/>
    <mergeCell ref="B24:G24"/>
    <mergeCell ref="H24:BI24"/>
    <mergeCell ref="BJ24:DA24"/>
    <mergeCell ref="B60:G60"/>
    <mergeCell ref="H60:AY60"/>
    <mergeCell ref="AZ39:DA39"/>
    <mergeCell ref="H32:BI32"/>
    <mergeCell ref="B25:G25"/>
    <mergeCell ref="B59:G59"/>
    <mergeCell ref="H59:AY59"/>
  </mergeCells>
  <printOptions/>
  <pageMargins left="0.7874015748031497" right="0.5118110236220472" top="0.1968503937007874" bottom="0.1968503937007874" header="0" footer="0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CS11" sqref="CS11:CY11"/>
    </sheetView>
  </sheetViews>
  <sheetFormatPr defaultColWidth="0.875" defaultRowHeight="12.75"/>
  <cols>
    <col min="1" max="129" width="0.875" style="1" customWidth="1"/>
    <col min="130" max="130" width="1.875" style="1" customWidth="1"/>
    <col min="131" max="141" width="0.875" style="1" customWidth="1"/>
    <col min="142" max="142" width="2.00390625" style="1" customWidth="1"/>
    <col min="143" max="160" width="0.875" style="1" customWidth="1"/>
    <col min="161" max="161" width="0.875" style="1" hidden="1" customWidth="1"/>
    <col min="162" max="16384" width="0.875" style="1" customWidth="1"/>
  </cols>
  <sheetData>
    <row r="1" ht="15">
      <c r="B1" s="1" t="s">
        <v>206</v>
      </c>
    </row>
    <row r="2" ht="7.5" customHeight="1"/>
    <row r="3" spans="1:161" s="2" customFormat="1" ht="13.5" customHeight="1">
      <c r="A3" s="102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102" t="s">
        <v>32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4"/>
      <c r="AO3" s="68" t="s">
        <v>36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70"/>
      <c r="CZ3" s="102" t="s">
        <v>39</v>
      </c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4"/>
      <c r="DW3" s="102" t="s">
        <v>414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4"/>
      <c r="ET3" s="102" t="s">
        <v>40</v>
      </c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4"/>
    </row>
    <row r="4" spans="1:161" s="2" customFormat="1" ht="79.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11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  <c r="AO4" s="71" t="s">
        <v>207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3"/>
      <c r="BJ4" s="71" t="s">
        <v>208</v>
      </c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71" t="s">
        <v>31</v>
      </c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3"/>
      <c r="CZ4" s="111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3"/>
      <c r="DW4" s="111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  <c r="ET4" s="105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7"/>
    </row>
    <row r="5" spans="1:161" s="2" customFormat="1" ht="94.5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16" t="s">
        <v>29</v>
      </c>
      <c r="U5" s="114"/>
      <c r="V5" s="114"/>
      <c r="W5" s="114"/>
      <c r="X5" s="114"/>
      <c r="Y5" s="114"/>
      <c r="Z5" s="115"/>
      <c r="AA5" s="114" t="s">
        <v>30</v>
      </c>
      <c r="AB5" s="114"/>
      <c r="AC5" s="114"/>
      <c r="AD5" s="114"/>
      <c r="AE5" s="114"/>
      <c r="AF5" s="114"/>
      <c r="AG5" s="115"/>
      <c r="AH5" s="116" t="s">
        <v>31</v>
      </c>
      <c r="AI5" s="114"/>
      <c r="AJ5" s="114"/>
      <c r="AK5" s="114"/>
      <c r="AL5" s="114"/>
      <c r="AM5" s="114"/>
      <c r="AN5" s="115"/>
      <c r="AO5" s="110" t="s">
        <v>33</v>
      </c>
      <c r="AP5" s="108"/>
      <c r="AQ5" s="108"/>
      <c r="AR5" s="108"/>
      <c r="AS5" s="108"/>
      <c r="AT5" s="108"/>
      <c r="AU5" s="109"/>
      <c r="AV5" s="108" t="s">
        <v>329</v>
      </c>
      <c r="AW5" s="108"/>
      <c r="AX5" s="108"/>
      <c r="AY5" s="108"/>
      <c r="AZ5" s="108"/>
      <c r="BA5" s="108"/>
      <c r="BB5" s="109"/>
      <c r="BC5" s="110" t="s">
        <v>330</v>
      </c>
      <c r="BD5" s="108"/>
      <c r="BE5" s="108"/>
      <c r="BF5" s="108"/>
      <c r="BG5" s="108"/>
      <c r="BH5" s="108"/>
      <c r="BI5" s="109"/>
      <c r="BJ5" s="110" t="s">
        <v>33</v>
      </c>
      <c r="BK5" s="108"/>
      <c r="BL5" s="108"/>
      <c r="BM5" s="108"/>
      <c r="BN5" s="108"/>
      <c r="BO5" s="108"/>
      <c r="BP5" s="109"/>
      <c r="BQ5" s="108" t="s">
        <v>329</v>
      </c>
      <c r="BR5" s="108"/>
      <c r="BS5" s="108"/>
      <c r="BT5" s="108"/>
      <c r="BU5" s="108"/>
      <c r="BV5" s="108"/>
      <c r="BW5" s="109"/>
      <c r="BX5" s="110" t="s">
        <v>330</v>
      </c>
      <c r="BY5" s="108"/>
      <c r="BZ5" s="108"/>
      <c r="CA5" s="108"/>
      <c r="CB5" s="108"/>
      <c r="CC5" s="108"/>
      <c r="CD5" s="109"/>
      <c r="CE5" s="110" t="s">
        <v>33</v>
      </c>
      <c r="CF5" s="108"/>
      <c r="CG5" s="108"/>
      <c r="CH5" s="108"/>
      <c r="CI5" s="108"/>
      <c r="CJ5" s="108"/>
      <c r="CK5" s="109"/>
      <c r="CL5" s="108" t="s">
        <v>329</v>
      </c>
      <c r="CM5" s="108"/>
      <c r="CN5" s="108"/>
      <c r="CO5" s="108"/>
      <c r="CP5" s="108"/>
      <c r="CQ5" s="108"/>
      <c r="CR5" s="109"/>
      <c r="CS5" s="110" t="s">
        <v>330</v>
      </c>
      <c r="CT5" s="108"/>
      <c r="CU5" s="108"/>
      <c r="CV5" s="108"/>
      <c r="CW5" s="108"/>
      <c r="CX5" s="108"/>
      <c r="CY5" s="109"/>
      <c r="CZ5" s="110" t="s">
        <v>37</v>
      </c>
      <c r="DA5" s="108"/>
      <c r="DB5" s="108"/>
      <c r="DC5" s="108"/>
      <c r="DD5" s="108"/>
      <c r="DE5" s="108"/>
      <c r="DF5" s="108"/>
      <c r="DG5" s="108"/>
      <c r="DH5" s="109"/>
      <c r="DI5" s="114" t="s">
        <v>38</v>
      </c>
      <c r="DJ5" s="114"/>
      <c r="DK5" s="114"/>
      <c r="DL5" s="114"/>
      <c r="DM5" s="114"/>
      <c r="DN5" s="114"/>
      <c r="DO5" s="115"/>
      <c r="DP5" s="116" t="s">
        <v>31</v>
      </c>
      <c r="DQ5" s="114"/>
      <c r="DR5" s="114"/>
      <c r="DS5" s="114"/>
      <c r="DT5" s="114"/>
      <c r="DU5" s="114"/>
      <c r="DV5" s="115"/>
      <c r="DW5" s="110" t="s">
        <v>209</v>
      </c>
      <c r="DX5" s="108"/>
      <c r="DY5" s="108"/>
      <c r="DZ5" s="108"/>
      <c r="EA5" s="108"/>
      <c r="EB5" s="108"/>
      <c r="EC5" s="108"/>
      <c r="ED5" s="108"/>
      <c r="EE5" s="109"/>
      <c r="EF5" s="114" t="s">
        <v>210</v>
      </c>
      <c r="EG5" s="114"/>
      <c r="EH5" s="114"/>
      <c r="EI5" s="114"/>
      <c r="EJ5" s="114"/>
      <c r="EK5" s="114"/>
      <c r="EL5" s="115"/>
      <c r="EM5" s="116" t="s">
        <v>31</v>
      </c>
      <c r="EN5" s="114"/>
      <c r="EO5" s="114"/>
      <c r="EP5" s="114"/>
      <c r="EQ5" s="114"/>
      <c r="ER5" s="114"/>
      <c r="ES5" s="115"/>
      <c r="ET5" s="105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7"/>
    </row>
    <row r="6" spans="1:161" s="2" customFormat="1" ht="12.75">
      <c r="A6" s="75" t="s">
        <v>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75" t="s">
        <v>21</v>
      </c>
      <c r="U6" s="76"/>
      <c r="V6" s="76"/>
      <c r="W6" s="76"/>
      <c r="X6" s="76"/>
      <c r="Y6" s="76"/>
      <c r="Z6" s="77"/>
      <c r="AA6" s="75" t="s">
        <v>41</v>
      </c>
      <c r="AB6" s="76"/>
      <c r="AC6" s="76"/>
      <c r="AD6" s="76"/>
      <c r="AE6" s="76"/>
      <c r="AF6" s="76"/>
      <c r="AG6" s="77"/>
      <c r="AH6" s="75" t="s">
        <v>42</v>
      </c>
      <c r="AI6" s="76"/>
      <c r="AJ6" s="76"/>
      <c r="AK6" s="76"/>
      <c r="AL6" s="76"/>
      <c r="AM6" s="76"/>
      <c r="AN6" s="77"/>
      <c r="AO6" s="75" t="s">
        <v>27</v>
      </c>
      <c r="AP6" s="76"/>
      <c r="AQ6" s="76"/>
      <c r="AR6" s="76"/>
      <c r="AS6" s="76"/>
      <c r="AT6" s="76"/>
      <c r="AU6" s="77"/>
      <c r="AV6" s="75" t="s">
        <v>43</v>
      </c>
      <c r="AW6" s="76"/>
      <c r="AX6" s="76"/>
      <c r="AY6" s="76"/>
      <c r="AZ6" s="76"/>
      <c r="BA6" s="76"/>
      <c r="BB6" s="77"/>
      <c r="BC6" s="75" t="s">
        <v>44</v>
      </c>
      <c r="BD6" s="76"/>
      <c r="BE6" s="76"/>
      <c r="BF6" s="76"/>
      <c r="BG6" s="76"/>
      <c r="BH6" s="76"/>
      <c r="BI6" s="77"/>
      <c r="BJ6" s="75" t="s">
        <v>45</v>
      </c>
      <c r="BK6" s="76"/>
      <c r="BL6" s="76"/>
      <c r="BM6" s="76"/>
      <c r="BN6" s="76"/>
      <c r="BO6" s="76"/>
      <c r="BP6" s="77"/>
      <c r="BQ6" s="75" t="s">
        <v>46</v>
      </c>
      <c r="BR6" s="76"/>
      <c r="BS6" s="76"/>
      <c r="BT6" s="76"/>
      <c r="BU6" s="76"/>
      <c r="BV6" s="76"/>
      <c r="BW6" s="77"/>
      <c r="BX6" s="75" t="s">
        <v>47</v>
      </c>
      <c r="BY6" s="76"/>
      <c r="BZ6" s="76"/>
      <c r="CA6" s="76"/>
      <c r="CB6" s="76"/>
      <c r="CC6" s="76"/>
      <c r="CD6" s="77"/>
      <c r="CE6" s="75" t="s">
        <v>48</v>
      </c>
      <c r="CF6" s="76"/>
      <c r="CG6" s="76"/>
      <c r="CH6" s="76"/>
      <c r="CI6" s="76"/>
      <c r="CJ6" s="76"/>
      <c r="CK6" s="77"/>
      <c r="CL6" s="75" t="s">
        <v>49</v>
      </c>
      <c r="CM6" s="76"/>
      <c r="CN6" s="76"/>
      <c r="CO6" s="76"/>
      <c r="CP6" s="76"/>
      <c r="CQ6" s="76"/>
      <c r="CR6" s="77"/>
      <c r="CS6" s="75" t="s">
        <v>50</v>
      </c>
      <c r="CT6" s="76"/>
      <c r="CU6" s="76"/>
      <c r="CV6" s="76"/>
      <c r="CW6" s="76"/>
      <c r="CX6" s="76"/>
      <c r="CY6" s="77"/>
      <c r="CZ6" s="75" t="s">
        <v>51</v>
      </c>
      <c r="DA6" s="76"/>
      <c r="DB6" s="76"/>
      <c r="DC6" s="76"/>
      <c r="DD6" s="76"/>
      <c r="DE6" s="76"/>
      <c r="DF6" s="76"/>
      <c r="DG6" s="76"/>
      <c r="DH6" s="77"/>
      <c r="DI6" s="75" t="s">
        <v>52</v>
      </c>
      <c r="DJ6" s="76"/>
      <c r="DK6" s="76"/>
      <c r="DL6" s="76"/>
      <c r="DM6" s="76"/>
      <c r="DN6" s="76"/>
      <c r="DO6" s="77"/>
      <c r="DP6" s="75" t="s">
        <v>53</v>
      </c>
      <c r="DQ6" s="76"/>
      <c r="DR6" s="76"/>
      <c r="DS6" s="76"/>
      <c r="DT6" s="76"/>
      <c r="DU6" s="76"/>
      <c r="DV6" s="77"/>
      <c r="DW6" s="75" t="s">
        <v>54</v>
      </c>
      <c r="DX6" s="76"/>
      <c r="DY6" s="76"/>
      <c r="DZ6" s="76"/>
      <c r="EA6" s="76"/>
      <c r="EB6" s="76"/>
      <c r="EC6" s="76"/>
      <c r="ED6" s="76"/>
      <c r="EE6" s="77"/>
      <c r="EF6" s="75" t="s">
        <v>55</v>
      </c>
      <c r="EG6" s="76"/>
      <c r="EH6" s="76"/>
      <c r="EI6" s="76"/>
      <c r="EJ6" s="76"/>
      <c r="EK6" s="76"/>
      <c r="EL6" s="77"/>
      <c r="EM6" s="75" t="s">
        <v>56</v>
      </c>
      <c r="EN6" s="76"/>
      <c r="EO6" s="76"/>
      <c r="EP6" s="76"/>
      <c r="EQ6" s="76"/>
      <c r="ER6" s="76"/>
      <c r="ES6" s="77"/>
      <c r="ET6" s="75" t="s">
        <v>57</v>
      </c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7"/>
    </row>
    <row r="7" spans="1:161" s="2" customFormat="1" ht="45" customHeight="1">
      <c r="A7" s="10"/>
      <c r="B7" s="80" t="s">
        <v>59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87">
        <v>11</v>
      </c>
      <c r="U7" s="88"/>
      <c r="V7" s="88"/>
      <c r="W7" s="88"/>
      <c r="X7" s="88"/>
      <c r="Y7" s="88"/>
      <c r="Z7" s="89"/>
      <c r="AA7" s="87">
        <v>10</v>
      </c>
      <c r="AB7" s="88"/>
      <c r="AC7" s="88"/>
      <c r="AD7" s="88"/>
      <c r="AE7" s="88"/>
      <c r="AF7" s="88"/>
      <c r="AG7" s="89"/>
      <c r="AH7" s="87">
        <v>0</v>
      </c>
      <c r="AI7" s="88"/>
      <c r="AJ7" s="88"/>
      <c r="AK7" s="88"/>
      <c r="AL7" s="88"/>
      <c r="AM7" s="88"/>
      <c r="AN7" s="89"/>
      <c r="AO7" s="87">
        <v>11</v>
      </c>
      <c r="AP7" s="88"/>
      <c r="AQ7" s="88"/>
      <c r="AR7" s="88"/>
      <c r="AS7" s="88"/>
      <c r="AT7" s="88"/>
      <c r="AU7" s="89"/>
      <c r="AV7" s="87" t="s">
        <v>331</v>
      </c>
      <c r="AW7" s="88"/>
      <c r="AX7" s="88"/>
      <c r="AY7" s="88"/>
      <c r="AZ7" s="88"/>
      <c r="BA7" s="88"/>
      <c r="BB7" s="89"/>
      <c r="BC7" s="87" t="s">
        <v>331</v>
      </c>
      <c r="BD7" s="88"/>
      <c r="BE7" s="88"/>
      <c r="BF7" s="88"/>
      <c r="BG7" s="88"/>
      <c r="BH7" s="88"/>
      <c r="BI7" s="89"/>
      <c r="BJ7" s="87">
        <v>10</v>
      </c>
      <c r="BK7" s="88"/>
      <c r="BL7" s="88"/>
      <c r="BM7" s="88"/>
      <c r="BN7" s="88"/>
      <c r="BO7" s="88"/>
      <c r="BP7" s="89"/>
      <c r="BQ7" s="87" t="s">
        <v>331</v>
      </c>
      <c r="BR7" s="88"/>
      <c r="BS7" s="88"/>
      <c r="BT7" s="88"/>
      <c r="BU7" s="88"/>
      <c r="BV7" s="88"/>
      <c r="BW7" s="89"/>
      <c r="BX7" s="87" t="s">
        <v>331</v>
      </c>
      <c r="BY7" s="88"/>
      <c r="BZ7" s="88"/>
      <c r="CA7" s="88"/>
      <c r="CB7" s="88"/>
      <c r="CC7" s="88"/>
      <c r="CD7" s="89"/>
      <c r="CE7" s="87">
        <v>0</v>
      </c>
      <c r="CF7" s="88"/>
      <c r="CG7" s="88"/>
      <c r="CH7" s="88"/>
      <c r="CI7" s="88"/>
      <c r="CJ7" s="88"/>
      <c r="CK7" s="89"/>
      <c r="CL7" s="87" t="s">
        <v>331</v>
      </c>
      <c r="CM7" s="88"/>
      <c r="CN7" s="88"/>
      <c r="CO7" s="88"/>
      <c r="CP7" s="88"/>
      <c r="CQ7" s="88"/>
      <c r="CR7" s="89"/>
      <c r="CS7" s="87" t="s">
        <v>331</v>
      </c>
      <c r="CT7" s="88"/>
      <c r="CU7" s="88"/>
      <c r="CV7" s="88"/>
      <c r="CW7" s="88"/>
      <c r="CX7" s="88"/>
      <c r="CY7" s="89"/>
      <c r="CZ7" s="87">
        <v>11</v>
      </c>
      <c r="DA7" s="88"/>
      <c r="DB7" s="88"/>
      <c r="DC7" s="88"/>
      <c r="DD7" s="88"/>
      <c r="DE7" s="88"/>
      <c r="DF7" s="88"/>
      <c r="DG7" s="88"/>
      <c r="DH7" s="89"/>
      <c r="DI7" s="87">
        <v>10</v>
      </c>
      <c r="DJ7" s="88"/>
      <c r="DK7" s="88"/>
      <c r="DL7" s="88"/>
      <c r="DM7" s="88"/>
      <c r="DN7" s="88"/>
      <c r="DO7" s="89"/>
      <c r="DP7" s="93">
        <f>DI7/CZ7*100</f>
        <v>90.9090909090909</v>
      </c>
      <c r="DQ7" s="94"/>
      <c r="DR7" s="94"/>
      <c r="DS7" s="94"/>
      <c r="DT7" s="94"/>
      <c r="DU7" s="94"/>
      <c r="DV7" s="95"/>
      <c r="DW7" s="97">
        <v>57527.5</v>
      </c>
      <c r="DX7" s="98"/>
      <c r="DY7" s="98"/>
      <c r="DZ7" s="98"/>
      <c r="EA7" s="98"/>
      <c r="EB7" s="98"/>
      <c r="EC7" s="98"/>
      <c r="ED7" s="98"/>
      <c r="EE7" s="99"/>
      <c r="EF7" s="97">
        <v>57741.54</v>
      </c>
      <c r="EG7" s="98"/>
      <c r="EH7" s="98"/>
      <c r="EI7" s="98"/>
      <c r="EJ7" s="98"/>
      <c r="EK7" s="98"/>
      <c r="EL7" s="99"/>
      <c r="EM7" s="93">
        <f>EF7/DW7*100</f>
        <v>100.3720655338751</v>
      </c>
      <c r="EN7" s="94"/>
      <c r="EO7" s="94"/>
      <c r="EP7" s="94"/>
      <c r="EQ7" s="94"/>
      <c r="ER7" s="94"/>
      <c r="ES7" s="95"/>
      <c r="ET7" s="79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1"/>
    </row>
    <row r="8" spans="1:161" s="2" customFormat="1" ht="26.25" customHeight="1">
      <c r="A8" s="10"/>
      <c r="B8" s="100" t="s">
        <v>58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87">
        <v>183.5</v>
      </c>
      <c r="U8" s="88"/>
      <c r="V8" s="88"/>
      <c r="W8" s="88"/>
      <c r="X8" s="88"/>
      <c r="Y8" s="88"/>
      <c r="Z8" s="89"/>
      <c r="AA8" s="87">
        <v>186</v>
      </c>
      <c r="AB8" s="88"/>
      <c r="AC8" s="88"/>
      <c r="AD8" s="88"/>
      <c r="AE8" s="88"/>
      <c r="AF8" s="88"/>
      <c r="AG8" s="89"/>
      <c r="AH8" s="93">
        <f>AA8/T8*100</f>
        <v>101.3623978201635</v>
      </c>
      <c r="AI8" s="94"/>
      <c r="AJ8" s="94"/>
      <c r="AK8" s="94"/>
      <c r="AL8" s="94"/>
      <c r="AM8" s="94"/>
      <c r="AN8" s="95"/>
      <c r="AO8" s="87">
        <v>106</v>
      </c>
      <c r="AP8" s="88"/>
      <c r="AQ8" s="88"/>
      <c r="AR8" s="88"/>
      <c r="AS8" s="88"/>
      <c r="AT8" s="88"/>
      <c r="AU8" s="89"/>
      <c r="AV8" s="87">
        <v>66</v>
      </c>
      <c r="AW8" s="88"/>
      <c r="AX8" s="88"/>
      <c r="AY8" s="88"/>
      <c r="AZ8" s="88"/>
      <c r="BA8" s="88"/>
      <c r="BB8" s="89"/>
      <c r="BC8" s="87">
        <v>32</v>
      </c>
      <c r="BD8" s="88"/>
      <c r="BE8" s="88"/>
      <c r="BF8" s="88"/>
      <c r="BG8" s="88"/>
      <c r="BH8" s="88"/>
      <c r="BI8" s="89"/>
      <c r="BJ8" s="87">
        <v>101</v>
      </c>
      <c r="BK8" s="88"/>
      <c r="BL8" s="88"/>
      <c r="BM8" s="88"/>
      <c r="BN8" s="88"/>
      <c r="BO8" s="88"/>
      <c r="BP8" s="89"/>
      <c r="BQ8" s="87">
        <v>62</v>
      </c>
      <c r="BR8" s="88"/>
      <c r="BS8" s="88"/>
      <c r="BT8" s="88"/>
      <c r="BU8" s="88"/>
      <c r="BV8" s="88"/>
      <c r="BW8" s="89"/>
      <c r="BX8" s="87">
        <v>24</v>
      </c>
      <c r="BY8" s="88"/>
      <c r="BZ8" s="88"/>
      <c r="CA8" s="88"/>
      <c r="CB8" s="88"/>
      <c r="CC8" s="88"/>
      <c r="CD8" s="89"/>
      <c r="CE8" s="93">
        <f>BJ8/AO8*100</f>
        <v>95.28301886792453</v>
      </c>
      <c r="CF8" s="94"/>
      <c r="CG8" s="94"/>
      <c r="CH8" s="94"/>
      <c r="CI8" s="94"/>
      <c r="CJ8" s="94"/>
      <c r="CK8" s="95"/>
      <c r="CL8" s="93">
        <f>BQ8/AV8*100</f>
        <v>93.93939393939394</v>
      </c>
      <c r="CM8" s="94"/>
      <c r="CN8" s="94"/>
      <c r="CO8" s="94"/>
      <c r="CP8" s="94"/>
      <c r="CQ8" s="94"/>
      <c r="CR8" s="95"/>
      <c r="CS8" s="93">
        <f>BX8/BC8*100</f>
        <v>75</v>
      </c>
      <c r="CT8" s="94"/>
      <c r="CU8" s="94"/>
      <c r="CV8" s="94"/>
      <c r="CW8" s="94"/>
      <c r="CX8" s="94"/>
      <c r="CY8" s="95"/>
      <c r="CZ8" s="87">
        <v>115</v>
      </c>
      <c r="DA8" s="88"/>
      <c r="DB8" s="88"/>
      <c r="DC8" s="88"/>
      <c r="DD8" s="88"/>
      <c r="DE8" s="88"/>
      <c r="DF8" s="88"/>
      <c r="DG8" s="88"/>
      <c r="DH8" s="89"/>
      <c r="DI8" s="87">
        <v>108</v>
      </c>
      <c r="DJ8" s="88"/>
      <c r="DK8" s="88"/>
      <c r="DL8" s="88"/>
      <c r="DM8" s="88"/>
      <c r="DN8" s="88"/>
      <c r="DO8" s="89"/>
      <c r="DP8" s="93">
        <f>DI8/CZ8*100</f>
        <v>93.91304347826087</v>
      </c>
      <c r="DQ8" s="94"/>
      <c r="DR8" s="94"/>
      <c r="DS8" s="94"/>
      <c r="DT8" s="94"/>
      <c r="DU8" s="94"/>
      <c r="DV8" s="95"/>
      <c r="DW8" s="96">
        <v>29829.72</v>
      </c>
      <c r="DX8" s="88"/>
      <c r="DY8" s="88"/>
      <c r="DZ8" s="88"/>
      <c r="EA8" s="88"/>
      <c r="EB8" s="88"/>
      <c r="EC8" s="88"/>
      <c r="ED8" s="88"/>
      <c r="EE8" s="89"/>
      <c r="EF8" s="97">
        <v>31377.55</v>
      </c>
      <c r="EG8" s="98"/>
      <c r="EH8" s="98"/>
      <c r="EI8" s="98"/>
      <c r="EJ8" s="98"/>
      <c r="EK8" s="98"/>
      <c r="EL8" s="99"/>
      <c r="EM8" s="93">
        <f>EF8/DW8*100</f>
        <v>105.18888544713126</v>
      </c>
      <c r="EN8" s="94"/>
      <c r="EO8" s="94"/>
      <c r="EP8" s="94"/>
      <c r="EQ8" s="94"/>
      <c r="ER8" s="94"/>
      <c r="ES8" s="95"/>
      <c r="ET8" s="117" t="s">
        <v>484</v>
      </c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1:161" s="2" customFormat="1" ht="39" customHeight="1">
      <c r="A9" s="10"/>
      <c r="B9" s="100" t="s">
        <v>327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87">
        <v>167.2</v>
      </c>
      <c r="U9" s="88"/>
      <c r="V9" s="88"/>
      <c r="W9" s="88"/>
      <c r="X9" s="88"/>
      <c r="Y9" s="88"/>
      <c r="Z9" s="89"/>
      <c r="AA9" s="87">
        <v>172.2</v>
      </c>
      <c r="AB9" s="88"/>
      <c r="AC9" s="88"/>
      <c r="AD9" s="88"/>
      <c r="AE9" s="88"/>
      <c r="AF9" s="88"/>
      <c r="AG9" s="89"/>
      <c r="AH9" s="93">
        <f>AA9/T9*100</f>
        <v>102.99043062200957</v>
      </c>
      <c r="AI9" s="94"/>
      <c r="AJ9" s="94"/>
      <c r="AK9" s="94"/>
      <c r="AL9" s="94"/>
      <c r="AM9" s="94"/>
      <c r="AN9" s="95"/>
      <c r="AO9" s="87">
        <v>93</v>
      </c>
      <c r="AP9" s="88"/>
      <c r="AQ9" s="88"/>
      <c r="AR9" s="88"/>
      <c r="AS9" s="88"/>
      <c r="AT9" s="88"/>
      <c r="AU9" s="89"/>
      <c r="AV9" s="87">
        <v>63</v>
      </c>
      <c r="AW9" s="88"/>
      <c r="AX9" s="88"/>
      <c r="AY9" s="88"/>
      <c r="AZ9" s="88"/>
      <c r="BA9" s="88"/>
      <c r="BB9" s="89"/>
      <c r="BC9" s="87">
        <v>31</v>
      </c>
      <c r="BD9" s="88"/>
      <c r="BE9" s="88"/>
      <c r="BF9" s="88"/>
      <c r="BG9" s="88"/>
      <c r="BH9" s="88"/>
      <c r="BI9" s="89"/>
      <c r="BJ9" s="87">
        <v>90</v>
      </c>
      <c r="BK9" s="88"/>
      <c r="BL9" s="88"/>
      <c r="BM9" s="88"/>
      <c r="BN9" s="88"/>
      <c r="BO9" s="88"/>
      <c r="BP9" s="89"/>
      <c r="BQ9" s="87">
        <v>59</v>
      </c>
      <c r="BR9" s="88"/>
      <c r="BS9" s="88"/>
      <c r="BT9" s="88"/>
      <c r="BU9" s="88"/>
      <c r="BV9" s="88"/>
      <c r="BW9" s="89"/>
      <c r="BX9" s="87">
        <v>22</v>
      </c>
      <c r="BY9" s="88"/>
      <c r="BZ9" s="88"/>
      <c r="CA9" s="88"/>
      <c r="CB9" s="88"/>
      <c r="CC9" s="88"/>
      <c r="CD9" s="89"/>
      <c r="CE9" s="93">
        <f>BJ9/AO9*100</f>
        <v>96.7741935483871</v>
      </c>
      <c r="CF9" s="94"/>
      <c r="CG9" s="94"/>
      <c r="CH9" s="94"/>
      <c r="CI9" s="94"/>
      <c r="CJ9" s="94"/>
      <c r="CK9" s="95"/>
      <c r="CL9" s="93">
        <f>BQ9/AV9*100</f>
        <v>93.65079365079364</v>
      </c>
      <c r="CM9" s="94"/>
      <c r="CN9" s="94"/>
      <c r="CO9" s="94"/>
      <c r="CP9" s="94"/>
      <c r="CQ9" s="94"/>
      <c r="CR9" s="95"/>
      <c r="CS9" s="93">
        <f>BX9/BC9*100</f>
        <v>70.96774193548387</v>
      </c>
      <c r="CT9" s="94"/>
      <c r="CU9" s="94"/>
      <c r="CV9" s="94"/>
      <c r="CW9" s="94"/>
      <c r="CX9" s="94"/>
      <c r="CY9" s="95"/>
      <c r="CZ9" s="87">
        <v>104</v>
      </c>
      <c r="DA9" s="88"/>
      <c r="DB9" s="88"/>
      <c r="DC9" s="88"/>
      <c r="DD9" s="88"/>
      <c r="DE9" s="88"/>
      <c r="DF9" s="88"/>
      <c r="DG9" s="88"/>
      <c r="DH9" s="89"/>
      <c r="DI9" s="87">
        <v>98</v>
      </c>
      <c r="DJ9" s="88"/>
      <c r="DK9" s="88"/>
      <c r="DL9" s="88"/>
      <c r="DM9" s="88"/>
      <c r="DN9" s="88"/>
      <c r="DO9" s="89"/>
      <c r="DP9" s="93">
        <f>DI9/CZ9*100</f>
        <v>94.23076923076923</v>
      </c>
      <c r="DQ9" s="94"/>
      <c r="DR9" s="94"/>
      <c r="DS9" s="94"/>
      <c r="DT9" s="94"/>
      <c r="DU9" s="94"/>
      <c r="DV9" s="95"/>
      <c r="DW9" s="96">
        <v>30148.35</v>
      </c>
      <c r="DX9" s="88"/>
      <c r="DY9" s="88"/>
      <c r="DZ9" s="88"/>
      <c r="EA9" s="88"/>
      <c r="EB9" s="88"/>
      <c r="EC9" s="88"/>
      <c r="ED9" s="88"/>
      <c r="EE9" s="89"/>
      <c r="EF9" s="97">
        <v>31405.02</v>
      </c>
      <c r="EG9" s="98"/>
      <c r="EH9" s="98"/>
      <c r="EI9" s="98"/>
      <c r="EJ9" s="98"/>
      <c r="EK9" s="98"/>
      <c r="EL9" s="99"/>
      <c r="EM9" s="93">
        <f>EF9/DW9*100</f>
        <v>104.16828781674619</v>
      </c>
      <c r="EN9" s="94"/>
      <c r="EO9" s="94"/>
      <c r="EP9" s="94"/>
      <c r="EQ9" s="94"/>
      <c r="ER9" s="94"/>
      <c r="ES9" s="95"/>
      <c r="ET9" s="120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2"/>
    </row>
    <row r="10" spans="1:161" s="2" customFormat="1" ht="39" customHeight="1">
      <c r="A10" s="10"/>
      <c r="B10" s="80" t="s">
        <v>328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87">
        <v>46</v>
      </c>
      <c r="U10" s="88"/>
      <c r="V10" s="88"/>
      <c r="W10" s="88"/>
      <c r="X10" s="88"/>
      <c r="Y10" s="88"/>
      <c r="Z10" s="89"/>
      <c r="AA10" s="87">
        <v>24.6</v>
      </c>
      <c r="AB10" s="88"/>
      <c r="AC10" s="88"/>
      <c r="AD10" s="88"/>
      <c r="AE10" s="88"/>
      <c r="AF10" s="88"/>
      <c r="AG10" s="89"/>
      <c r="AH10" s="93">
        <f>AA10/T10*100</f>
        <v>53.47826086956522</v>
      </c>
      <c r="AI10" s="94"/>
      <c r="AJ10" s="94"/>
      <c r="AK10" s="94"/>
      <c r="AL10" s="94"/>
      <c r="AM10" s="94"/>
      <c r="AN10" s="95"/>
      <c r="AO10" s="87">
        <v>12</v>
      </c>
      <c r="AP10" s="88"/>
      <c r="AQ10" s="88"/>
      <c r="AR10" s="88"/>
      <c r="AS10" s="88"/>
      <c r="AT10" s="88"/>
      <c r="AU10" s="89"/>
      <c r="AV10" s="87" t="s">
        <v>331</v>
      </c>
      <c r="AW10" s="88"/>
      <c r="AX10" s="88"/>
      <c r="AY10" s="88"/>
      <c r="AZ10" s="88"/>
      <c r="BA10" s="88"/>
      <c r="BB10" s="89"/>
      <c r="BC10" s="87" t="s">
        <v>331</v>
      </c>
      <c r="BD10" s="88"/>
      <c r="BE10" s="88"/>
      <c r="BF10" s="88"/>
      <c r="BG10" s="88"/>
      <c r="BH10" s="88"/>
      <c r="BI10" s="89"/>
      <c r="BJ10" s="87">
        <v>9</v>
      </c>
      <c r="BK10" s="88"/>
      <c r="BL10" s="88"/>
      <c r="BM10" s="88"/>
      <c r="BN10" s="88"/>
      <c r="BO10" s="88"/>
      <c r="BP10" s="89"/>
      <c r="BQ10" s="87" t="s">
        <v>331</v>
      </c>
      <c r="BR10" s="88"/>
      <c r="BS10" s="88"/>
      <c r="BT10" s="88"/>
      <c r="BU10" s="88"/>
      <c r="BV10" s="88"/>
      <c r="BW10" s="89"/>
      <c r="BX10" s="87" t="s">
        <v>331</v>
      </c>
      <c r="BY10" s="88"/>
      <c r="BZ10" s="88"/>
      <c r="CA10" s="88"/>
      <c r="CB10" s="88"/>
      <c r="CC10" s="88"/>
      <c r="CD10" s="89"/>
      <c r="CE10" s="93">
        <f>BJ10/AO10*100</f>
        <v>75</v>
      </c>
      <c r="CF10" s="94"/>
      <c r="CG10" s="94"/>
      <c r="CH10" s="94"/>
      <c r="CI10" s="94"/>
      <c r="CJ10" s="94"/>
      <c r="CK10" s="95"/>
      <c r="CL10" s="87" t="s">
        <v>331</v>
      </c>
      <c r="CM10" s="88"/>
      <c r="CN10" s="88"/>
      <c r="CO10" s="88"/>
      <c r="CP10" s="88"/>
      <c r="CQ10" s="88"/>
      <c r="CR10" s="89"/>
      <c r="CS10" s="87" t="s">
        <v>331</v>
      </c>
      <c r="CT10" s="88"/>
      <c r="CU10" s="88"/>
      <c r="CV10" s="88"/>
      <c r="CW10" s="88"/>
      <c r="CX10" s="88"/>
      <c r="CY10" s="89"/>
      <c r="CZ10" s="87">
        <v>27</v>
      </c>
      <c r="DA10" s="88"/>
      <c r="DB10" s="88"/>
      <c r="DC10" s="88"/>
      <c r="DD10" s="88"/>
      <c r="DE10" s="88"/>
      <c r="DF10" s="88"/>
      <c r="DG10" s="88"/>
      <c r="DH10" s="89"/>
      <c r="DI10" s="87">
        <v>27</v>
      </c>
      <c r="DJ10" s="88"/>
      <c r="DK10" s="88"/>
      <c r="DL10" s="88"/>
      <c r="DM10" s="88"/>
      <c r="DN10" s="88"/>
      <c r="DO10" s="89"/>
      <c r="DP10" s="93">
        <f>DI10/CZ10*100</f>
        <v>100</v>
      </c>
      <c r="DQ10" s="94"/>
      <c r="DR10" s="94"/>
      <c r="DS10" s="94"/>
      <c r="DT10" s="94"/>
      <c r="DU10" s="94"/>
      <c r="DV10" s="95"/>
      <c r="DW10" s="96">
        <v>22218.41</v>
      </c>
      <c r="DX10" s="88"/>
      <c r="DY10" s="88"/>
      <c r="DZ10" s="88"/>
      <c r="EA10" s="88"/>
      <c r="EB10" s="88"/>
      <c r="EC10" s="88"/>
      <c r="ED10" s="88"/>
      <c r="EE10" s="89"/>
      <c r="EF10" s="97">
        <v>24217.9</v>
      </c>
      <c r="EG10" s="98"/>
      <c r="EH10" s="98"/>
      <c r="EI10" s="98"/>
      <c r="EJ10" s="98"/>
      <c r="EK10" s="98"/>
      <c r="EL10" s="99"/>
      <c r="EM10" s="93">
        <f>EF10/DW10*100</f>
        <v>108.99924882113527</v>
      </c>
      <c r="EN10" s="94"/>
      <c r="EO10" s="94"/>
      <c r="EP10" s="94"/>
      <c r="EQ10" s="94"/>
      <c r="ER10" s="94"/>
      <c r="ES10" s="95"/>
      <c r="ET10" s="123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5"/>
    </row>
    <row r="11" spans="1:161" s="2" customFormat="1" ht="26.25" customHeight="1">
      <c r="A11" s="10"/>
      <c r="B11" s="80" t="s">
        <v>60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87">
        <f>T7+T8+T10</f>
        <v>240.5</v>
      </c>
      <c r="U11" s="88"/>
      <c r="V11" s="88"/>
      <c r="W11" s="88"/>
      <c r="X11" s="88"/>
      <c r="Y11" s="88"/>
      <c r="Z11" s="89"/>
      <c r="AA11" s="87">
        <f>AA7+AA8+AA10</f>
        <v>220.6</v>
      </c>
      <c r="AB11" s="88"/>
      <c r="AC11" s="88"/>
      <c r="AD11" s="88"/>
      <c r="AE11" s="88"/>
      <c r="AF11" s="88"/>
      <c r="AG11" s="89"/>
      <c r="AH11" s="93">
        <f>AA11/T11*100</f>
        <v>91.72557172557173</v>
      </c>
      <c r="AI11" s="94"/>
      <c r="AJ11" s="94"/>
      <c r="AK11" s="94"/>
      <c r="AL11" s="94"/>
      <c r="AM11" s="94"/>
      <c r="AN11" s="95"/>
      <c r="AO11" s="87">
        <f>AO7+AO8+AO10</f>
        <v>129</v>
      </c>
      <c r="AP11" s="88"/>
      <c r="AQ11" s="88"/>
      <c r="AR11" s="88"/>
      <c r="AS11" s="88"/>
      <c r="AT11" s="88"/>
      <c r="AU11" s="89"/>
      <c r="AV11" s="87">
        <f>AV8</f>
        <v>66</v>
      </c>
      <c r="AW11" s="88"/>
      <c r="AX11" s="88"/>
      <c r="AY11" s="88"/>
      <c r="AZ11" s="88"/>
      <c r="BA11" s="88"/>
      <c r="BB11" s="89"/>
      <c r="BC11" s="87">
        <f>BC8</f>
        <v>32</v>
      </c>
      <c r="BD11" s="88"/>
      <c r="BE11" s="88"/>
      <c r="BF11" s="88"/>
      <c r="BG11" s="88"/>
      <c r="BH11" s="88"/>
      <c r="BI11" s="89"/>
      <c r="BJ11" s="87">
        <f>BJ7+BJ8+BJ10</f>
        <v>120</v>
      </c>
      <c r="BK11" s="88"/>
      <c r="BL11" s="88"/>
      <c r="BM11" s="88"/>
      <c r="BN11" s="88"/>
      <c r="BO11" s="88"/>
      <c r="BP11" s="89"/>
      <c r="BQ11" s="87">
        <f>BQ8</f>
        <v>62</v>
      </c>
      <c r="BR11" s="88"/>
      <c r="BS11" s="88"/>
      <c r="BT11" s="88"/>
      <c r="BU11" s="88"/>
      <c r="BV11" s="88"/>
      <c r="BW11" s="89"/>
      <c r="BX11" s="87">
        <f>BX8</f>
        <v>24</v>
      </c>
      <c r="BY11" s="88"/>
      <c r="BZ11" s="88"/>
      <c r="CA11" s="88"/>
      <c r="CB11" s="88"/>
      <c r="CC11" s="88"/>
      <c r="CD11" s="89"/>
      <c r="CE11" s="93">
        <f>BJ11/AO11*100</f>
        <v>93.02325581395348</v>
      </c>
      <c r="CF11" s="94"/>
      <c r="CG11" s="94"/>
      <c r="CH11" s="94"/>
      <c r="CI11" s="94"/>
      <c r="CJ11" s="94"/>
      <c r="CK11" s="95"/>
      <c r="CL11" s="93">
        <f>BQ11/AV11*100</f>
        <v>93.93939393939394</v>
      </c>
      <c r="CM11" s="94"/>
      <c r="CN11" s="94"/>
      <c r="CO11" s="94"/>
      <c r="CP11" s="94"/>
      <c r="CQ11" s="94"/>
      <c r="CR11" s="95"/>
      <c r="CS11" s="93">
        <f>BX11/BC11*100</f>
        <v>75</v>
      </c>
      <c r="CT11" s="94"/>
      <c r="CU11" s="94"/>
      <c r="CV11" s="94"/>
      <c r="CW11" s="94"/>
      <c r="CX11" s="94"/>
      <c r="CY11" s="95"/>
      <c r="CZ11" s="87">
        <f>CZ7+CZ8+CZ10</f>
        <v>153</v>
      </c>
      <c r="DA11" s="88"/>
      <c r="DB11" s="88"/>
      <c r="DC11" s="88"/>
      <c r="DD11" s="88"/>
      <c r="DE11" s="88"/>
      <c r="DF11" s="88"/>
      <c r="DG11" s="88"/>
      <c r="DH11" s="89"/>
      <c r="DI11" s="87">
        <f>DI7+DI8+DI10</f>
        <v>145</v>
      </c>
      <c r="DJ11" s="88"/>
      <c r="DK11" s="88"/>
      <c r="DL11" s="88"/>
      <c r="DM11" s="88"/>
      <c r="DN11" s="88"/>
      <c r="DO11" s="89"/>
      <c r="DP11" s="93">
        <f>DI11/CZ11*100</f>
        <v>94.77124183006535</v>
      </c>
      <c r="DQ11" s="94"/>
      <c r="DR11" s="94"/>
      <c r="DS11" s="94"/>
      <c r="DT11" s="94"/>
      <c r="DU11" s="94"/>
      <c r="DV11" s="95"/>
      <c r="DW11" s="96">
        <v>30354.39</v>
      </c>
      <c r="DX11" s="88"/>
      <c r="DY11" s="88"/>
      <c r="DZ11" s="88"/>
      <c r="EA11" s="88"/>
      <c r="EB11" s="88"/>
      <c r="EC11" s="88"/>
      <c r="ED11" s="88"/>
      <c r="EE11" s="89"/>
      <c r="EF11" s="97">
        <v>32136.04</v>
      </c>
      <c r="EG11" s="98"/>
      <c r="EH11" s="98"/>
      <c r="EI11" s="98"/>
      <c r="EJ11" s="98"/>
      <c r="EK11" s="98"/>
      <c r="EL11" s="99"/>
      <c r="EM11" s="93">
        <f>EF11/DW11*100</f>
        <v>105.86949696567778</v>
      </c>
      <c r="EN11" s="94"/>
      <c r="EO11" s="94"/>
      <c r="EP11" s="94"/>
      <c r="EQ11" s="94"/>
      <c r="ER11" s="94"/>
      <c r="ES11" s="95"/>
      <c r="ET11" s="79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1"/>
    </row>
  </sheetData>
  <sheetProtection/>
  <mergeCells count="145">
    <mergeCell ref="ET8:FE10"/>
    <mergeCell ref="A3:S5"/>
    <mergeCell ref="T3:AN4"/>
    <mergeCell ref="AO5:AU5"/>
    <mergeCell ref="AO3:CY3"/>
    <mergeCell ref="BC5:BI5"/>
    <mergeCell ref="CE4:CY4"/>
    <mergeCell ref="CE5:CK5"/>
    <mergeCell ref="CL5:CR5"/>
    <mergeCell ref="CS5:CY5"/>
    <mergeCell ref="T5:Z5"/>
    <mergeCell ref="AA5:AG5"/>
    <mergeCell ref="AH5:AN5"/>
    <mergeCell ref="CZ3:DV4"/>
    <mergeCell ref="CZ5:DH5"/>
    <mergeCell ref="DI5:DO5"/>
    <mergeCell ref="DP5:DV5"/>
    <mergeCell ref="AO4:BI4"/>
    <mergeCell ref="BJ4:CD4"/>
    <mergeCell ref="BJ5:BP5"/>
    <mergeCell ref="BQ5:BW5"/>
    <mergeCell ref="BX5:CD5"/>
    <mergeCell ref="AV5:BB5"/>
    <mergeCell ref="DW3:ES4"/>
    <mergeCell ref="DW5:EE5"/>
    <mergeCell ref="EF5:EL5"/>
    <mergeCell ref="EM5:ES5"/>
    <mergeCell ref="ET3:FE5"/>
    <mergeCell ref="A6:S6"/>
    <mergeCell ref="T6:Z6"/>
    <mergeCell ref="AA6:AG6"/>
    <mergeCell ref="AH6:AN6"/>
    <mergeCell ref="AO6:AU6"/>
    <mergeCell ref="AV6:BB6"/>
    <mergeCell ref="BC6:BI6"/>
    <mergeCell ref="BJ6:BP6"/>
    <mergeCell ref="BQ6:BW6"/>
    <mergeCell ref="BX6:CD6"/>
    <mergeCell ref="CE6:CK6"/>
    <mergeCell ref="CL6:CR6"/>
    <mergeCell ref="CS6:CY6"/>
    <mergeCell ref="CZ6:DH6"/>
    <mergeCell ref="DI6:DO6"/>
    <mergeCell ref="DP6:DV6"/>
    <mergeCell ref="DW6:EE6"/>
    <mergeCell ref="EF6:EL6"/>
    <mergeCell ref="EM6:ES6"/>
    <mergeCell ref="ET6:FE6"/>
    <mergeCell ref="B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H7"/>
    <mergeCell ref="DI7:DO7"/>
    <mergeCell ref="DP7:DV7"/>
    <mergeCell ref="DW7:EE7"/>
    <mergeCell ref="EF7:EL7"/>
    <mergeCell ref="EM7:ES7"/>
    <mergeCell ref="ET7:FE7"/>
    <mergeCell ref="B8:S8"/>
    <mergeCell ref="T8:Z8"/>
    <mergeCell ref="AA8:AG8"/>
    <mergeCell ref="AH8:AN8"/>
    <mergeCell ref="AO8:AU8"/>
    <mergeCell ref="AV8:BB8"/>
    <mergeCell ref="BC8:BI8"/>
    <mergeCell ref="BJ8:BP8"/>
    <mergeCell ref="BQ8:BW8"/>
    <mergeCell ref="BX8:CD8"/>
    <mergeCell ref="CE8:CK8"/>
    <mergeCell ref="CL8:CR8"/>
    <mergeCell ref="CS8:CY8"/>
    <mergeCell ref="CZ8:DH8"/>
    <mergeCell ref="DI8:DO8"/>
    <mergeCell ref="DP8:DV8"/>
    <mergeCell ref="DW8:EE8"/>
    <mergeCell ref="EF8:EL8"/>
    <mergeCell ref="EM8:ES8"/>
    <mergeCell ref="B9:S9"/>
    <mergeCell ref="T9:Z9"/>
    <mergeCell ref="AA9:AG9"/>
    <mergeCell ref="AH9:AN9"/>
    <mergeCell ref="AO9:AU9"/>
    <mergeCell ref="AV9:BB9"/>
    <mergeCell ref="BC9:BI9"/>
    <mergeCell ref="BJ9:BP9"/>
    <mergeCell ref="BQ9:BW9"/>
    <mergeCell ref="BX9:CD9"/>
    <mergeCell ref="CE9:CK9"/>
    <mergeCell ref="CL9:CR9"/>
    <mergeCell ref="CS9:CY9"/>
    <mergeCell ref="CZ9:DH9"/>
    <mergeCell ref="DI9:DO9"/>
    <mergeCell ref="DP9:DV9"/>
    <mergeCell ref="DW9:EE9"/>
    <mergeCell ref="EF9:EL9"/>
    <mergeCell ref="EM9:ES9"/>
    <mergeCell ref="B10:S10"/>
    <mergeCell ref="T10:Z10"/>
    <mergeCell ref="AA10:AG10"/>
    <mergeCell ref="AH10:AN10"/>
    <mergeCell ref="AO10:AU10"/>
    <mergeCell ref="AV10:BB10"/>
    <mergeCell ref="BC10:BI10"/>
    <mergeCell ref="BJ10:BP10"/>
    <mergeCell ref="BQ10:BW10"/>
    <mergeCell ref="BX10:CD10"/>
    <mergeCell ref="CE10:CK10"/>
    <mergeCell ref="CL10:CR10"/>
    <mergeCell ref="CS10:CY10"/>
    <mergeCell ref="CZ10:DH10"/>
    <mergeCell ref="DI10:DO10"/>
    <mergeCell ref="DP10:DV10"/>
    <mergeCell ref="DW10:EE10"/>
    <mergeCell ref="EF10:EL10"/>
    <mergeCell ref="EM10:ES10"/>
    <mergeCell ref="B11:S11"/>
    <mergeCell ref="T11:Z11"/>
    <mergeCell ref="AA11:AG11"/>
    <mergeCell ref="AH11:AN11"/>
    <mergeCell ref="AO11:AU11"/>
    <mergeCell ref="AV11:BB11"/>
    <mergeCell ref="BC11:BI11"/>
    <mergeCell ref="BJ11:BP11"/>
    <mergeCell ref="BQ11:BW11"/>
    <mergeCell ref="BX11:CD11"/>
    <mergeCell ref="CE11:CK11"/>
    <mergeCell ref="CL11:CR11"/>
    <mergeCell ref="CS11:CY11"/>
    <mergeCell ref="CZ11:DH11"/>
    <mergeCell ref="DI11:DO11"/>
    <mergeCell ref="ET11:FE11"/>
    <mergeCell ref="DP11:DV11"/>
    <mergeCell ref="DW11:EE11"/>
    <mergeCell ref="EF11:EL11"/>
    <mergeCell ref="EM11:ES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">
      <selection activeCell="K22" sqref="K22:BE2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5">
      <c r="B1" s="48" t="s">
        <v>62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</row>
    <row r="3" ht="15">
      <c r="B3" s="1" t="s">
        <v>63</v>
      </c>
    </row>
    <row r="4" ht="13.5" customHeight="1"/>
    <row r="5" spans="1:105" s="2" customFormat="1" ht="41.25" customHeight="1">
      <c r="A5" s="71" t="s">
        <v>61</v>
      </c>
      <c r="B5" s="69"/>
      <c r="C5" s="69"/>
      <c r="D5" s="69"/>
      <c r="E5" s="69"/>
      <c r="F5" s="69"/>
      <c r="G5" s="69"/>
      <c r="H5" s="69"/>
      <c r="I5" s="70"/>
      <c r="J5" s="82" t="s">
        <v>28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71" t="s">
        <v>332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3"/>
      <c r="BV5" s="71" t="s">
        <v>333</v>
      </c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3"/>
      <c r="CL5" s="71" t="s">
        <v>31</v>
      </c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3"/>
    </row>
    <row r="6" spans="1:105" s="2" customFormat="1" ht="12.75">
      <c r="A6" s="75" t="s">
        <v>20</v>
      </c>
      <c r="B6" s="76"/>
      <c r="C6" s="76"/>
      <c r="D6" s="76"/>
      <c r="E6" s="76"/>
      <c r="F6" s="76"/>
      <c r="G6" s="76"/>
      <c r="H6" s="76"/>
      <c r="I6" s="77"/>
      <c r="J6" s="78">
        <v>2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5">
        <v>3</v>
      </c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7"/>
      <c r="BV6" s="68">
        <v>4</v>
      </c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70"/>
      <c r="CL6" s="138" t="s">
        <v>27</v>
      </c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40"/>
    </row>
    <row r="7" spans="1:105" s="12" customFormat="1" ht="13.5" customHeight="1">
      <c r="A7" s="130" t="s">
        <v>20</v>
      </c>
      <c r="B7" s="131"/>
      <c r="C7" s="131"/>
      <c r="D7" s="131"/>
      <c r="E7" s="131"/>
      <c r="F7" s="131"/>
      <c r="G7" s="131"/>
      <c r="H7" s="131"/>
      <c r="I7" s="132"/>
      <c r="J7" s="11"/>
      <c r="K7" s="133" t="s">
        <v>64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4"/>
      <c r="BF7" s="135">
        <v>66016918.42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5"/>
      <c r="BV7" s="135">
        <v>67853145.24</v>
      </c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7"/>
      <c r="CL7" s="127">
        <f>100-BV7/BF7*100</f>
        <v>-2.7814488527288006</v>
      </c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9"/>
    </row>
    <row r="8" spans="1:105" s="12" customFormat="1" ht="13.5" customHeight="1">
      <c r="A8" s="130" t="s">
        <v>65</v>
      </c>
      <c r="B8" s="131"/>
      <c r="C8" s="131"/>
      <c r="D8" s="131"/>
      <c r="E8" s="131"/>
      <c r="F8" s="131"/>
      <c r="G8" s="131"/>
      <c r="H8" s="131"/>
      <c r="I8" s="132"/>
      <c r="J8" s="11"/>
      <c r="K8" s="133" t="s">
        <v>211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5">
        <v>23576116.22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5"/>
      <c r="BV8" s="135">
        <v>23576116.22</v>
      </c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7"/>
      <c r="CL8" s="127">
        <f>100-BV8/BF8*100</f>
        <v>0</v>
      </c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9"/>
    </row>
    <row r="9" spans="1:105" s="12" customFormat="1" ht="13.5" customHeight="1">
      <c r="A9" s="130" t="s">
        <v>66</v>
      </c>
      <c r="B9" s="131"/>
      <c r="C9" s="131"/>
      <c r="D9" s="131"/>
      <c r="E9" s="131"/>
      <c r="F9" s="131"/>
      <c r="G9" s="131"/>
      <c r="H9" s="131"/>
      <c r="I9" s="132"/>
      <c r="J9" s="11"/>
      <c r="K9" s="133" t="s">
        <v>67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5">
        <v>14617196.28</v>
      </c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7"/>
      <c r="BV9" s="135">
        <v>14381435.5</v>
      </c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7"/>
      <c r="CL9" s="127">
        <f>100-BV9/BF9*100</f>
        <v>1.6129001450338194</v>
      </c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9"/>
    </row>
    <row r="10" spans="1:105" s="12" customFormat="1" ht="27" customHeight="1">
      <c r="A10" s="130" t="s">
        <v>68</v>
      </c>
      <c r="B10" s="131"/>
      <c r="C10" s="131"/>
      <c r="D10" s="131"/>
      <c r="E10" s="131"/>
      <c r="F10" s="131"/>
      <c r="G10" s="131"/>
      <c r="H10" s="131"/>
      <c r="I10" s="132"/>
      <c r="J10" s="11"/>
      <c r="K10" s="133" t="s">
        <v>69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35">
        <v>11809483.86</v>
      </c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5"/>
      <c r="BV10" s="135">
        <v>11809483.86</v>
      </c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5"/>
      <c r="CL10" s="127">
        <v>0</v>
      </c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9"/>
    </row>
    <row r="11" spans="1:105" s="12" customFormat="1" ht="13.5" customHeight="1">
      <c r="A11" s="130" t="s">
        <v>70</v>
      </c>
      <c r="B11" s="131"/>
      <c r="C11" s="131"/>
      <c r="D11" s="131"/>
      <c r="E11" s="131"/>
      <c r="F11" s="131"/>
      <c r="G11" s="131"/>
      <c r="H11" s="131"/>
      <c r="I11" s="132"/>
      <c r="J11" s="11"/>
      <c r="K11" s="133" t="s">
        <v>67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35">
        <v>1246723.86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7"/>
      <c r="BV11" s="135">
        <v>1007480.58</v>
      </c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7"/>
      <c r="CL11" s="127">
        <f>100-BV11/BF11*100</f>
        <v>19.18975706456763</v>
      </c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9"/>
    </row>
    <row r="12" spans="1:105" s="12" customFormat="1" ht="13.5" customHeight="1">
      <c r="A12" s="130" t="s">
        <v>21</v>
      </c>
      <c r="B12" s="131"/>
      <c r="C12" s="131"/>
      <c r="D12" s="131"/>
      <c r="E12" s="131"/>
      <c r="F12" s="131"/>
      <c r="G12" s="131"/>
      <c r="H12" s="131"/>
      <c r="I12" s="132"/>
      <c r="J12" s="11"/>
      <c r="K12" s="133" t="s">
        <v>71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4"/>
      <c r="BF12" s="135">
        <v>5004018.010000001</v>
      </c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7"/>
      <c r="BV12" s="135">
        <f>BV13+BV17+BV18</f>
        <v>4487180.390000001</v>
      </c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7"/>
      <c r="CL12" s="127">
        <f>100-BV12/BF12*100</f>
        <v>10.328452434966366</v>
      </c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9"/>
    </row>
    <row r="13" spans="1:105" s="12" customFormat="1" ht="27" customHeight="1">
      <c r="A13" s="130" t="s">
        <v>72</v>
      </c>
      <c r="B13" s="131"/>
      <c r="C13" s="131"/>
      <c r="D13" s="131"/>
      <c r="E13" s="131"/>
      <c r="F13" s="131"/>
      <c r="G13" s="131"/>
      <c r="H13" s="131"/>
      <c r="I13" s="132"/>
      <c r="J13" s="11"/>
      <c r="K13" s="133" t="s">
        <v>73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4"/>
      <c r="BF13" s="135">
        <v>4829485.9</v>
      </c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7"/>
      <c r="BV13" s="135">
        <v>4313838.99</v>
      </c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7"/>
      <c r="CL13" s="127">
        <f>100-BV13/BF13*100</f>
        <v>10.677055916034462</v>
      </c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9"/>
    </row>
    <row r="14" spans="1:105" s="12" customFormat="1" ht="13.5" customHeight="1">
      <c r="A14" s="130" t="s">
        <v>74</v>
      </c>
      <c r="B14" s="131"/>
      <c r="C14" s="131"/>
      <c r="D14" s="131"/>
      <c r="E14" s="131"/>
      <c r="F14" s="131"/>
      <c r="G14" s="131"/>
      <c r="H14" s="131"/>
      <c r="I14" s="132"/>
      <c r="J14" s="11"/>
      <c r="K14" s="133" t="s">
        <v>75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4"/>
      <c r="BF14" s="135">
        <v>4829485.9</v>
      </c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7"/>
      <c r="BV14" s="135">
        <v>4313838.99</v>
      </c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27">
        <f>100-BV14/BF14*100</f>
        <v>10.677055916034462</v>
      </c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9"/>
    </row>
    <row r="15" spans="1:105" s="12" customFormat="1" ht="27" customHeight="1">
      <c r="A15" s="130" t="s">
        <v>76</v>
      </c>
      <c r="B15" s="131"/>
      <c r="C15" s="131"/>
      <c r="D15" s="131"/>
      <c r="E15" s="131"/>
      <c r="F15" s="131"/>
      <c r="G15" s="131"/>
      <c r="H15" s="131"/>
      <c r="I15" s="132"/>
      <c r="J15" s="11"/>
      <c r="K15" s="133" t="s">
        <v>245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4"/>
      <c r="BF15" s="135">
        <v>0</v>
      </c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7"/>
      <c r="BV15" s="135">
        <v>0</v>
      </c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7"/>
      <c r="CL15" s="135">
        <v>0</v>
      </c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7"/>
    </row>
    <row r="16" spans="1:105" s="12" customFormat="1" ht="13.5" customHeight="1">
      <c r="A16" s="130" t="s">
        <v>77</v>
      </c>
      <c r="B16" s="131"/>
      <c r="C16" s="131"/>
      <c r="D16" s="131"/>
      <c r="E16" s="131"/>
      <c r="F16" s="131"/>
      <c r="G16" s="131"/>
      <c r="H16" s="131"/>
      <c r="I16" s="132"/>
      <c r="J16" s="11"/>
      <c r="K16" s="133" t="s">
        <v>78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35">
        <v>0</v>
      </c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7"/>
      <c r="BV16" s="135">
        <v>0</v>
      </c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7"/>
      <c r="CL16" s="135">
        <v>0</v>
      </c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7"/>
    </row>
    <row r="17" spans="1:105" s="12" customFormat="1" ht="13.5" customHeight="1">
      <c r="A17" s="130" t="s">
        <v>79</v>
      </c>
      <c r="B17" s="131"/>
      <c r="C17" s="131"/>
      <c r="D17" s="131"/>
      <c r="E17" s="131"/>
      <c r="F17" s="131"/>
      <c r="G17" s="131"/>
      <c r="H17" s="131"/>
      <c r="I17" s="132"/>
      <c r="J17" s="11"/>
      <c r="K17" s="133" t="s">
        <v>80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4"/>
      <c r="BF17" s="135">
        <v>27935</v>
      </c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7"/>
      <c r="BV17" s="135">
        <v>45320</v>
      </c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7"/>
      <c r="CL17" s="127">
        <v>0</v>
      </c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9"/>
    </row>
    <row r="18" spans="1:105" s="12" customFormat="1" ht="13.5" customHeight="1">
      <c r="A18" s="130" t="s">
        <v>81</v>
      </c>
      <c r="B18" s="131"/>
      <c r="C18" s="131"/>
      <c r="D18" s="131"/>
      <c r="E18" s="131"/>
      <c r="F18" s="131"/>
      <c r="G18" s="131"/>
      <c r="H18" s="131"/>
      <c r="I18" s="132"/>
      <c r="J18" s="11"/>
      <c r="K18" s="133" t="s">
        <v>82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4"/>
      <c r="BF18" s="135">
        <v>146597.11</v>
      </c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7"/>
      <c r="BV18" s="135">
        <v>128021.4</v>
      </c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7"/>
      <c r="CL18" s="127">
        <f>100-BV18/BF18*100</f>
        <v>12.671266166161104</v>
      </c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9"/>
    </row>
    <row r="19" spans="1:105" s="12" customFormat="1" ht="27" customHeight="1">
      <c r="A19" s="130" t="s">
        <v>83</v>
      </c>
      <c r="B19" s="131"/>
      <c r="C19" s="131"/>
      <c r="D19" s="131"/>
      <c r="E19" s="131"/>
      <c r="F19" s="131"/>
      <c r="G19" s="131"/>
      <c r="H19" s="131"/>
      <c r="I19" s="132"/>
      <c r="J19" s="11"/>
      <c r="K19" s="133" t="s">
        <v>246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4"/>
      <c r="BF19" s="135">
        <v>0</v>
      </c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BV19" s="135">
        <v>0</v>
      </c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7"/>
      <c r="CL19" s="135">
        <v>0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7"/>
    </row>
    <row r="20" spans="1:105" s="12" customFormat="1" ht="13.5" customHeight="1">
      <c r="A20" s="130" t="s">
        <v>41</v>
      </c>
      <c r="B20" s="131"/>
      <c r="C20" s="131"/>
      <c r="D20" s="131"/>
      <c r="E20" s="131"/>
      <c r="F20" s="131"/>
      <c r="G20" s="131"/>
      <c r="H20" s="131"/>
      <c r="I20" s="132"/>
      <c r="J20" s="11"/>
      <c r="K20" s="133" t="s">
        <v>84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4"/>
      <c r="BF20" s="135">
        <v>884830</v>
      </c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7"/>
      <c r="BV20" s="135">
        <v>885701.74</v>
      </c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7"/>
      <c r="CL20" s="127">
        <f>100-BV20/BF20*100</f>
        <v>-0.09852061978006077</v>
      </c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</row>
    <row r="21" spans="1:105" s="12" customFormat="1" ht="13.5" customHeight="1">
      <c r="A21" s="130" t="s">
        <v>85</v>
      </c>
      <c r="B21" s="131"/>
      <c r="C21" s="131"/>
      <c r="D21" s="131"/>
      <c r="E21" s="131"/>
      <c r="F21" s="131"/>
      <c r="G21" s="131"/>
      <c r="H21" s="131"/>
      <c r="I21" s="132"/>
      <c r="J21" s="11"/>
      <c r="K21" s="133" t="s">
        <v>86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4"/>
      <c r="BF21" s="135">
        <v>0</v>
      </c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135">
        <v>0</v>
      </c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7"/>
      <c r="CL21" s="135">
        <v>0</v>
      </c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7"/>
    </row>
    <row r="22" spans="1:105" s="12" customFormat="1" ht="13.5" customHeight="1">
      <c r="A22" s="130" t="s">
        <v>87</v>
      </c>
      <c r="B22" s="131"/>
      <c r="C22" s="131"/>
      <c r="D22" s="131"/>
      <c r="E22" s="131"/>
      <c r="F22" s="131"/>
      <c r="G22" s="131"/>
      <c r="H22" s="131"/>
      <c r="I22" s="132"/>
      <c r="J22" s="11"/>
      <c r="K22" s="133" t="s">
        <v>88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4"/>
      <c r="BF22" s="135">
        <v>884830</v>
      </c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7"/>
      <c r="BV22" s="135">
        <v>885701.74</v>
      </c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27">
        <f>100-BV22/BF22*100</f>
        <v>-0.09852061978006077</v>
      </c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9"/>
    </row>
    <row r="23" spans="1:105" s="12" customFormat="1" ht="13.5" customHeight="1">
      <c r="A23" s="130" t="s">
        <v>89</v>
      </c>
      <c r="B23" s="131"/>
      <c r="C23" s="131"/>
      <c r="D23" s="131"/>
      <c r="E23" s="131"/>
      <c r="F23" s="131"/>
      <c r="G23" s="131"/>
      <c r="H23" s="131"/>
      <c r="I23" s="132"/>
      <c r="J23" s="11"/>
      <c r="K23" s="133" t="s">
        <v>90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4"/>
      <c r="BF23" s="135">
        <v>0</v>
      </c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7"/>
      <c r="BV23" s="135">
        <v>0</v>
      </c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7"/>
      <c r="CL23" s="135">
        <v>0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7"/>
    </row>
    <row r="25" ht="15">
      <c r="F25" s="1" t="s">
        <v>91</v>
      </c>
    </row>
    <row r="26" ht="15">
      <c r="A26" s="1" t="s">
        <v>92</v>
      </c>
    </row>
    <row r="27" ht="15">
      <c r="A27" s="1" t="s">
        <v>93</v>
      </c>
    </row>
    <row r="28" spans="1:19" ht="15">
      <c r="A28" s="45">
        <v>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" t="s">
        <v>94</v>
      </c>
    </row>
    <row r="29" ht="15">
      <c r="A29" s="1" t="s">
        <v>95</v>
      </c>
    </row>
    <row r="30" spans="1:105" ht="15">
      <c r="A30" s="126" t="s">
        <v>334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</row>
    <row r="31" ht="15">
      <c r="A31" s="1" t="s">
        <v>96</v>
      </c>
    </row>
    <row r="32" spans="1:105" ht="15">
      <c r="A32" s="126" t="s">
        <v>334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</row>
  </sheetData>
  <sheetProtection/>
  <mergeCells count="99">
    <mergeCell ref="CL5:DA5"/>
    <mergeCell ref="A6:I6"/>
    <mergeCell ref="J6:BE6"/>
    <mergeCell ref="BF6:BU6"/>
    <mergeCell ref="BV6:CK6"/>
    <mergeCell ref="CL6:DA6"/>
    <mergeCell ref="A5:I5"/>
    <mergeCell ref="J5:BE5"/>
    <mergeCell ref="BF5:BU5"/>
    <mergeCell ref="BV5:CK5"/>
    <mergeCell ref="CL9:DA9"/>
    <mergeCell ref="CL7:DA7"/>
    <mergeCell ref="A8:I8"/>
    <mergeCell ref="BF8:BU8"/>
    <mergeCell ref="BV8:CK8"/>
    <mergeCell ref="CL8:DA8"/>
    <mergeCell ref="A7:I7"/>
    <mergeCell ref="BF7:BU7"/>
    <mergeCell ref="BV7:CK7"/>
    <mergeCell ref="K10:BE10"/>
    <mergeCell ref="BF10:BU10"/>
    <mergeCell ref="BV10:CK10"/>
    <mergeCell ref="B1:CZ1"/>
    <mergeCell ref="K7:BE7"/>
    <mergeCell ref="K8:BE8"/>
    <mergeCell ref="A9:I9"/>
    <mergeCell ref="K9:BE9"/>
    <mergeCell ref="BF9:BU9"/>
    <mergeCell ref="BV9:CK9"/>
    <mergeCell ref="K12:BE12"/>
    <mergeCell ref="BF12:BU12"/>
    <mergeCell ref="BV12:CK12"/>
    <mergeCell ref="CL10:DA10"/>
    <mergeCell ref="A11:I11"/>
    <mergeCell ref="K11:BE11"/>
    <mergeCell ref="BF11:BU11"/>
    <mergeCell ref="BV11:CK11"/>
    <mergeCell ref="CL11:DA11"/>
    <mergeCell ref="A10:I10"/>
    <mergeCell ref="K14:BE14"/>
    <mergeCell ref="BF14:BU14"/>
    <mergeCell ref="BV14:CK14"/>
    <mergeCell ref="CL12:DA12"/>
    <mergeCell ref="A13:I13"/>
    <mergeCell ref="K13:BE13"/>
    <mergeCell ref="BF13:BU13"/>
    <mergeCell ref="BV13:CK13"/>
    <mergeCell ref="CL13:DA13"/>
    <mergeCell ref="A12:I12"/>
    <mergeCell ref="K16:BE16"/>
    <mergeCell ref="BF16:BU16"/>
    <mergeCell ref="BV16:CK16"/>
    <mergeCell ref="CL14:DA14"/>
    <mergeCell ref="A15:I15"/>
    <mergeCell ref="K15:BE15"/>
    <mergeCell ref="BF15:BU15"/>
    <mergeCell ref="BV15:CK15"/>
    <mergeCell ref="CL15:DA15"/>
    <mergeCell ref="A14:I14"/>
    <mergeCell ref="K18:BE18"/>
    <mergeCell ref="BF18:BU18"/>
    <mergeCell ref="BV18:CK18"/>
    <mergeCell ref="CL16:DA16"/>
    <mergeCell ref="A17:I17"/>
    <mergeCell ref="K17:BE17"/>
    <mergeCell ref="BF17:BU17"/>
    <mergeCell ref="BV17:CK17"/>
    <mergeCell ref="CL17:DA17"/>
    <mergeCell ref="A16:I16"/>
    <mergeCell ref="K21:BE21"/>
    <mergeCell ref="BF21:BU21"/>
    <mergeCell ref="BV21:CK21"/>
    <mergeCell ref="CL18:DA18"/>
    <mergeCell ref="A19:I19"/>
    <mergeCell ref="K19:BE19"/>
    <mergeCell ref="BF19:BU19"/>
    <mergeCell ref="BV19:CK19"/>
    <mergeCell ref="CL19:DA19"/>
    <mergeCell ref="A18:I18"/>
    <mergeCell ref="BF22:BU22"/>
    <mergeCell ref="BV22:CK22"/>
    <mergeCell ref="CL20:DA20"/>
    <mergeCell ref="CL21:DA21"/>
    <mergeCell ref="A28:R28"/>
    <mergeCell ref="A20:I20"/>
    <mergeCell ref="K20:BE20"/>
    <mergeCell ref="BF20:BU20"/>
    <mergeCell ref="BV20:CK20"/>
    <mergeCell ref="A21:I21"/>
    <mergeCell ref="A30:DA30"/>
    <mergeCell ref="A32:DA32"/>
    <mergeCell ref="CL22:DA22"/>
    <mergeCell ref="A23:I23"/>
    <mergeCell ref="K23:BE23"/>
    <mergeCell ref="BF23:BU23"/>
    <mergeCell ref="BV23:CK23"/>
    <mergeCell ref="CL23:DA23"/>
    <mergeCell ref="A22:I22"/>
    <mergeCell ref="K22:BE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E336"/>
  <sheetViews>
    <sheetView view="pageBreakPreview" zoomScaleSheetLayoutView="100" zoomScalePageLayoutView="0" workbookViewId="0" topLeftCell="A346">
      <selection activeCell="A42" sqref="A42:FE42"/>
    </sheetView>
  </sheetViews>
  <sheetFormatPr defaultColWidth="0.875" defaultRowHeight="12.75"/>
  <cols>
    <col min="1" max="41" width="0.875" style="1" customWidth="1"/>
    <col min="42" max="42" width="1.75390625" style="1" customWidth="1"/>
    <col min="43" max="81" width="0.875" style="1" customWidth="1"/>
    <col min="82" max="16384" width="0.875" style="1" customWidth="1"/>
  </cols>
  <sheetData>
    <row r="1" ht="3" customHeight="1"/>
    <row r="2" ht="15">
      <c r="A2" s="1" t="s">
        <v>100</v>
      </c>
    </row>
    <row r="3" ht="7.5" customHeight="1"/>
    <row r="4" spans="1:161" ht="30" customHeight="1">
      <c r="A4" s="74" t="s">
        <v>485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ht="7.5" customHeight="1"/>
    <row r="6" spans="1:161" s="2" customFormat="1" ht="41.25" customHeight="1">
      <c r="A6" s="102" t="s">
        <v>61</v>
      </c>
      <c r="B6" s="103"/>
      <c r="C6" s="103"/>
      <c r="D6" s="103"/>
      <c r="E6" s="103"/>
      <c r="F6" s="103"/>
      <c r="G6" s="103"/>
      <c r="H6" s="104"/>
      <c r="I6" s="102" t="s">
        <v>97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  <c r="AH6" s="102" t="s">
        <v>98</v>
      </c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4"/>
      <c r="BE6" s="102" t="s">
        <v>99</v>
      </c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4"/>
      <c r="BZ6" s="102" t="s">
        <v>340</v>
      </c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4"/>
      <c r="CQ6" s="71" t="s">
        <v>212</v>
      </c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3"/>
      <c r="DQ6" s="102" t="s">
        <v>337</v>
      </c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4"/>
      <c r="EM6" s="102" t="s">
        <v>472</v>
      </c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4"/>
    </row>
    <row r="7" spans="1:161" s="2" customFormat="1" ht="52.5" customHeight="1">
      <c r="A7" s="111"/>
      <c r="B7" s="112"/>
      <c r="C7" s="112"/>
      <c r="D7" s="112"/>
      <c r="E7" s="112"/>
      <c r="F7" s="112"/>
      <c r="G7" s="112"/>
      <c r="H7" s="113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  <c r="AH7" s="111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3"/>
      <c r="BE7" s="111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3"/>
      <c r="BZ7" s="111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71" t="s">
        <v>213</v>
      </c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70"/>
      <c r="DD7" s="71" t="s">
        <v>214</v>
      </c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70"/>
      <c r="DQ7" s="111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3"/>
      <c r="EM7" s="111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3"/>
    </row>
    <row r="8" spans="1:161" s="2" customFormat="1" ht="12.75">
      <c r="A8" s="75" t="s">
        <v>20</v>
      </c>
      <c r="B8" s="76"/>
      <c r="C8" s="76"/>
      <c r="D8" s="76"/>
      <c r="E8" s="76"/>
      <c r="F8" s="76"/>
      <c r="G8" s="76"/>
      <c r="H8" s="77"/>
      <c r="I8" s="75" t="s">
        <v>21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75" t="s">
        <v>41</v>
      </c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7"/>
      <c r="BE8" s="75" t="s">
        <v>42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7"/>
      <c r="BZ8" s="75" t="s">
        <v>27</v>
      </c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7"/>
      <c r="CQ8" s="75" t="s">
        <v>43</v>
      </c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  <c r="DD8" s="75" t="s">
        <v>44</v>
      </c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7"/>
      <c r="DQ8" s="75" t="s">
        <v>45</v>
      </c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7"/>
      <c r="EM8" s="75" t="s">
        <v>215</v>
      </c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7"/>
    </row>
    <row r="9" spans="1:161" s="2" customFormat="1" ht="46.5" customHeight="1">
      <c r="A9" s="90" t="s">
        <v>20</v>
      </c>
      <c r="B9" s="91"/>
      <c r="C9" s="91"/>
      <c r="D9" s="91"/>
      <c r="E9" s="91"/>
      <c r="F9" s="91"/>
      <c r="G9" s="91"/>
      <c r="H9" s="92"/>
      <c r="I9" s="79" t="s">
        <v>341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1"/>
      <c r="AH9" s="79" t="s">
        <v>338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1"/>
      <c r="BE9" s="87">
        <v>1790</v>
      </c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9"/>
      <c r="BZ9" s="96">
        <v>67903000</v>
      </c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3"/>
      <c r="CQ9" s="96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3"/>
      <c r="DD9" s="96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3"/>
      <c r="DQ9" s="96">
        <v>67903000</v>
      </c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3"/>
      <c r="EM9" s="96">
        <f>DQ9/BE9</f>
        <v>37934.63687150838</v>
      </c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3"/>
    </row>
    <row r="10" spans="1:161" s="2" customFormat="1" ht="39.75" customHeight="1">
      <c r="A10" s="90" t="s">
        <v>21</v>
      </c>
      <c r="B10" s="91"/>
      <c r="C10" s="91"/>
      <c r="D10" s="91"/>
      <c r="E10" s="91"/>
      <c r="F10" s="91"/>
      <c r="G10" s="91"/>
      <c r="H10" s="92"/>
      <c r="I10" s="79" t="s">
        <v>342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79" t="s">
        <v>338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/>
      <c r="BE10" s="87">
        <v>657</v>
      </c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9"/>
      <c r="BZ10" s="96">
        <v>979800</v>
      </c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3"/>
      <c r="CQ10" s="96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3"/>
      <c r="DD10" s="96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3"/>
      <c r="DQ10" s="96">
        <v>979800</v>
      </c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3"/>
      <c r="EM10" s="96">
        <f>DQ10/BE10</f>
        <v>1491.324200913242</v>
      </c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3"/>
    </row>
    <row r="11" spans="1:161" s="2" customFormat="1" ht="36.75" customHeight="1">
      <c r="A11" s="90" t="s">
        <v>41</v>
      </c>
      <c r="B11" s="91"/>
      <c r="C11" s="91"/>
      <c r="D11" s="91"/>
      <c r="E11" s="91"/>
      <c r="F11" s="91"/>
      <c r="G11" s="91"/>
      <c r="H11" s="92"/>
      <c r="I11" s="79" t="s">
        <v>274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  <c r="AH11" s="79" t="s">
        <v>339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1"/>
      <c r="BE11" s="87">
        <v>1173</v>
      </c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9"/>
      <c r="BZ11" s="96">
        <v>13189999.14</v>
      </c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3"/>
      <c r="CQ11" s="96">
        <v>37.73</v>
      </c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3"/>
      <c r="DD11" s="96">
        <v>37.73</v>
      </c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3"/>
      <c r="DQ11" s="96">
        <v>13172126.91</v>
      </c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3"/>
      <c r="EM11" s="96">
        <f>DQ11/BE11</f>
        <v>11229.434705882353</v>
      </c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3"/>
    </row>
    <row r="12" spans="1:161" s="2" customFormat="1" ht="12.75">
      <c r="A12" s="218" t="s">
        <v>101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20"/>
      <c r="BE12" s="87">
        <f>SUM(BE9:BY11)</f>
        <v>3620</v>
      </c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9"/>
      <c r="BZ12" s="96">
        <f>SUM(BZ9:CP11)</f>
        <v>82072799.14</v>
      </c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9"/>
      <c r="CQ12" s="87" t="s">
        <v>102</v>
      </c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9"/>
      <c r="DD12" s="87" t="s">
        <v>102</v>
      </c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9"/>
      <c r="DQ12" s="87" t="s">
        <v>102</v>
      </c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9"/>
      <c r="EM12" s="87" t="s">
        <v>102</v>
      </c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9"/>
    </row>
    <row r="13" ht="7.5" customHeight="1"/>
    <row r="14" ht="15">
      <c r="A14" s="1" t="s">
        <v>486</v>
      </c>
    </row>
    <row r="15" ht="7.5" customHeight="1"/>
    <row r="16" spans="1:161" s="2" customFormat="1" ht="27.75" customHeight="1">
      <c r="A16" s="71" t="s">
        <v>61</v>
      </c>
      <c r="B16" s="72"/>
      <c r="C16" s="72"/>
      <c r="D16" s="72"/>
      <c r="E16" s="72"/>
      <c r="F16" s="72"/>
      <c r="G16" s="72"/>
      <c r="H16" s="73"/>
      <c r="I16" s="71" t="s">
        <v>103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3"/>
      <c r="BH16" s="71" t="s">
        <v>104</v>
      </c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3"/>
      <c r="DG16" s="71" t="s">
        <v>343</v>
      </c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12.75" customHeight="1">
      <c r="A17" s="207" t="s">
        <v>20</v>
      </c>
      <c r="B17" s="208"/>
      <c r="C17" s="208"/>
      <c r="D17" s="208"/>
      <c r="E17" s="208"/>
      <c r="F17" s="208"/>
      <c r="G17" s="208"/>
      <c r="H17" s="209"/>
      <c r="I17" s="207" t="s">
        <v>21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  <c r="BH17" s="207" t="s">
        <v>41</v>
      </c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9"/>
      <c r="DG17" s="207" t="s">
        <v>42</v>
      </c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ht="13.5" customHeight="1">
      <c r="A18" s="90" t="s">
        <v>20</v>
      </c>
      <c r="B18" s="91"/>
      <c r="C18" s="91"/>
      <c r="D18" s="91"/>
      <c r="E18" s="91"/>
      <c r="F18" s="91"/>
      <c r="G18" s="91"/>
      <c r="H18" s="92"/>
      <c r="I18" s="79" t="s">
        <v>345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1"/>
      <c r="DG18" s="87">
        <v>335.56</v>
      </c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ht="13.5" customHeight="1">
      <c r="A19" s="90" t="s">
        <v>41</v>
      </c>
      <c r="B19" s="91"/>
      <c r="C19" s="91"/>
      <c r="D19" s="91"/>
      <c r="E19" s="91"/>
      <c r="F19" s="91"/>
      <c r="G19" s="91"/>
      <c r="H19" s="92"/>
      <c r="I19" s="79" t="s">
        <v>344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H19" s="79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1"/>
      <c r="DG19" s="96">
        <v>619011.54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3"/>
    </row>
    <row r="20" ht="7.5" customHeight="1"/>
    <row r="21" spans="1:161" ht="30" customHeight="1">
      <c r="A21" s="74" t="s">
        <v>580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</row>
    <row r="22" ht="7.5" customHeight="1"/>
    <row r="23" spans="1:161" s="2" customFormat="1" ht="41.25" customHeight="1">
      <c r="A23" s="102" t="s">
        <v>61</v>
      </c>
      <c r="B23" s="103"/>
      <c r="C23" s="103"/>
      <c r="D23" s="103"/>
      <c r="E23" s="103"/>
      <c r="F23" s="103"/>
      <c r="G23" s="103"/>
      <c r="H23" s="104"/>
      <c r="I23" s="102" t="s">
        <v>97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102" t="s">
        <v>98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4"/>
      <c r="BE23" s="102" t="s">
        <v>99</v>
      </c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4"/>
      <c r="BZ23" s="102" t="s">
        <v>340</v>
      </c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71" t="s">
        <v>212</v>
      </c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3"/>
      <c r="DQ23" s="102" t="s">
        <v>337</v>
      </c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4"/>
      <c r="EM23" s="102" t="s">
        <v>472</v>
      </c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4"/>
    </row>
    <row r="24" spans="1:161" s="2" customFormat="1" ht="52.5" customHeight="1">
      <c r="A24" s="111"/>
      <c r="B24" s="112"/>
      <c r="C24" s="112"/>
      <c r="D24" s="112"/>
      <c r="E24" s="112"/>
      <c r="F24" s="112"/>
      <c r="G24" s="112"/>
      <c r="H24" s="113"/>
      <c r="I24" s="111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3"/>
      <c r="AH24" s="111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3"/>
      <c r="BE24" s="111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3"/>
      <c r="BZ24" s="111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3"/>
      <c r="CQ24" s="71" t="s">
        <v>213</v>
      </c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0"/>
      <c r="DD24" s="71" t="s">
        <v>214</v>
      </c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111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3"/>
      <c r="EM24" s="111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3"/>
    </row>
    <row r="25" spans="1:161" s="2" customFormat="1" ht="12.75">
      <c r="A25" s="75" t="s">
        <v>20</v>
      </c>
      <c r="B25" s="76"/>
      <c r="C25" s="76"/>
      <c r="D25" s="76"/>
      <c r="E25" s="76"/>
      <c r="F25" s="76"/>
      <c r="G25" s="76"/>
      <c r="H25" s="77"/>
      <c r="I25" s="75" t="s">
        <v>21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75" t="s">
        <v>41</v>
      </c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7"/>
      <c r="BE25" s="75" t="s">
        <v>42</v>
      </c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7"/>
      <c r="BZ25" s="75" t="s">
        <v>27</v>
      </c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7"/>
      <c r="CQ25" s="75" t="s">
        <v>43</v>
      </c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7"/>
      <c r="DD25" s="75" t="s">
        <v>44</v>
      </c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7"/>
      <c r="DQ25" s="75" t="s">
        <v>45</v>
      </c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7"/>
      <c r="EM25" s="75" t="s">
        <v>215</v>
      </c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7"/>
    </row>
    <row r="26" spans="1:161" s="2" customFormat="1" ht="46.5" customHeight="1">
      <c r="A26" s="90" t="s">
        <v>20</v>
      </c>
      <c r="B26" s="91"/>
      <c r="C26" s="91"/>
      <c r="D26" s="91"/>
      <c r="E26" s="91"/>
      <c r="F26" s="91"/>
      <c r="G26" s="91"/>
      <c r="H26" s="92"/>
      <c r="I26" s="79" t="s">
        <v>341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  <c r="AH26" s="79" t="s">
        <v>338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>
        <v>1792</v>
      </c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9"/>
      <c r="BZ26" s="96">
        <f>58875500+9173600</f>
        <v>68049100</v>
      </c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3"/>
      <c r="CQ26" s="96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3"/>
      <c r="DD26" s="96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3"/>
      <c r="DQ26" s="96">
        <v>68049100</v>
      </c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3"/>
      <c r="EM26" s="96">
        <f>DQ26/BE26</f>
        <v>37973.828125</v>
      </c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3"/>
    </row>
    <row r="27" spans="1:161" s="2" customFormat="1" ht="39.75" customHeight="1">
      <c r="A27" s="90" t="s">
        <v>21</v>
      </c>
      <c r="B27" s="91"/>
      <c r="C27" s="91"/>
      <c r="D27" s="91"/>
      <c r="E27" s="91"/>
      <c r="F27" s="91"/>
      <c r="G27" s="91"/>
      <c r="H27" s="92"/>
      <c r="I27" s="79" t="s">
        <v>342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H27" s="79" t="s">
        <v>338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>
        <v>780</v>
      </c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9"/>
      <c r="BZ27" s="96">
        <v>1032200</v>
      </c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3"/>
      <c r="CQ27" s="96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3"/>
      <c r="DD27" s="96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3"/>
      <c r="DQ27" s="96">
        <v>1032200</v>
      </c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3"/>
      <c r="EM27" s="96">
        <f>DQ27/BE27</f>
        <v>1323.3333333333333</v>
      </c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3"/>
    </row>
    <row r="28" spans="1:161" s="2" customFormat="1" ht="36.75" customHeight="1">
      <c r="A28" s="90" t="s">
        <v>41</v>
      </c>
      <c r="B28" s="91"/>
      <c r="C28" s="91"/>
      <c r="D28" s="91"/>
      <c r="E28" s="91"/>
      <c r="F28" s="91"/>
      <c r="G28" s="91"/>
      <c r="H28" s="92"/>
      <c r="I28" s="79" t="s">
        <v>274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H28" s="79" t="s">
        <v>339</v>
      </c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>
        <v>1045</v>
      </c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9"/>
      <c r="BZ28" s="96">
        <v>12950000</v>
      </c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3"/>
      <c r="CQ28" s="96">
        <v>37.73</v>
      </c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3"/>
      <c r="DD28" s="96">
        <v>37.73</v>
      </c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3"/>
      <c r="DQ28" s="96">
        <v>12894222.09</v>
      </c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3"/>
      <c r="EM28" s="96">
        <f>DQ28/BE28</f>
        <v>12338.968507177033</v>
      </c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3"/>
    </row>
    <row r="29" spans="1:161" s="2" customFormat="1" ht="12.75">
      <c r="A29" s="218" t="s">
        <v>101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20"/>
      <c r="BE29" s="87">
        <f>SUM(BE26:BY28)</f>
        <v>3617</v>
      </c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9"/>
      <c r="BZ29" s="96">
        <f>SUM(BZ26:CP28)</f>
        <v>82031300</v>
      </c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9"/>
      <c r="CQ29" s="87" t="s">
        <v>102</v>
      </c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9"/>
      <c r="DD29" s="87" t="s">
        <v>102</v>
      </c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9"/>
      <c r="DQ29" s="87" t="s">
        <v>102</v>
      </c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9"/>
      <c r="EM29" s="87" t="s">
        <v>102</v>
      </c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9"/>
    </row>
    <row r="30" spans="1:2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="5" customFormat="1" ht="12">
      <c r="G31" s="5" t="s">
        <v>107</v>
      </c>
    </row>
    <row r="32" s="5" customFormat="1" ht="3" customHeight="1"/>
    <row r="33" ht="15">
      <c r="A33" s="1" t="s">
        <v>579</v>
      </c>
    </row>
    <row r="34" ht="7.5" customHeight="1"/>
    <row r="35" spans="1:161" s="2" customFormat="1" ht="27.75" customHeight="1">
      <c r="A35" s="71" t="s">
        <v>61</v>
      </c>
      <c r="B35" s="72"/>
      <c r="C35" s="72"/>
      <c r="D35" s="72"/>
      <c r="E35" s="72"/>
      <c r="F35" s="72"/>
      <c r="G35" s="72"/>
      <c r="H35" s="73"/>
      <c r="I35" s="71" t="s">
        <v>103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3"/>
      <c r="BH35" s="71" t="s">
        <v>104</v>
      </c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3"/>
      <c r="DG35" s="71" t="s">
        <v>343</v>
      </c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3"/>
    </row>
    <row r="36" spans="1:161" ht="12" customHeight="1">
      <c r="A36" s="207" t="s">
        <v>20</v>
      </c>
      <c r="B36" s="208"/>
      <c r="C36" s="208"/>
      <c r="D36" s="208"/>
      <c r="E36" s="208"/>
      <c r="F36" s="208"/>
      <c r="G36" s="208"/>
      <c r="H36" s="209"/>
      <c r="I36" s="207" t="s">
        <v>21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9"/>
      <c r="BH36" s="207" t="s">
        <v>41</v>
      </c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9"/>
      <c r="DG36" s="207" t="s">
        <v>42</v>
      </c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9"/>
    </row>
    <row r="37" spans="1:161" ht="13.5" customHeight="1">
      <c r="A37" s="90" t="s">
        <v>20</v>
      </c>
      <c r="B37" s="91"/>
      <c r="C37" s="91"/>
      <c r="D37" s="91"/>
      <c r="E37" s="91"/>
      <c r="F37" s="91"/>
      <c r="G37" s="91"/>
      <c r="H37" s="92"/>
      <c r="I37" s="79" t="s">
        <v>345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1"/>
      <c r="DG37" s="87">
        <v>21645.02</v>
      </c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</row>
    <row r="38" spans="1:161" ht="27.75" customHeight="1">
      <c r="A38" s="90" t="s">
        <v>21</v>
      </c>
      <c r="B38" s="91"/>
      <c r="C38" s="91"/>
      <c r="D38" s="91"/>
      <c r="E38" s="91"/>
      <c r="F38" s="91"/>
      <c r="G38" s="91"/>
      <c r="H38" s="92"/>
      <c r="I38" s="79" t="s">
        <v>488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1"/>
      <c r="DG38" s="97">
        <v>21400</v>
      </c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9"/>
    </row>
    <row r="39" spans="1:161" ht="26.25" customHeight="1">
      <c r="A39" s="90" t="s">
        <v>21</v>
      </c>
      <c r="B39" s="91"/>
      <c r="C39" s="91"/>
      <c r="D39" s="91"/>
      <c r="E39" s="91"/>
      <c r="F39" s="91"/>
      <c r="G39" s="91"/>
      <c r="H39" s="92"/>
      <c r="I39" s="79" t="s">
        <v>487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1"/>
      <c r="BH39" s="79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1"/>
      <c r="DG39" s="96">
        <v>9862.57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3"/>
    </row>
    <row r="40" spans="1:161" ht="13.5" customHeight="1">
      <c r="A40" s="90" t="s">
        <v>21</v>
      </c>
      <c r="B40" s="91"/>
      <c r="C40" s="91"/>
      <c r="D40" s="91"/>
      <c r="E40" s="91"/>
      <c r="F40" s="91"/>
      <c r="G40" s="91"/>
      <c r="H40" s="92"/>
      <c r="I40" s="79" t="s">
        <v>344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1"/>
      <c r="BH40" s="79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1"/>
      <c r="DG40" s="96">
        <v>269276.7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3"/>
    </row>
    <row r="41" ht="7.5" customHeight="1"/>
    <row r="42" spans="1:161" ht="30" customHeight="1">
      <c r="A42" s="74" t="s">
        <v>346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</row>
    <row r="43" ht="7.5" customHeight="1"/>
    <row r="44" spans="1:161" s="2" customFormat="1" ht="27.75" customHeight="1">
      <c r="A44" s="71" t="s">
        <v>61</v>
      </c>
      <c r="B44" s="72"/>
      <c r="C44" s="72"/>
      <c r="D44" s="72"/>
      <c r="E44" s="72"/>
      <c r="F44" s="72"/>
      <c r="G44" s="72"/>
      <c r="H44" s="73"/>
      <c r="I44" s="71" t="s">
        <v>22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3"/>
      <c r="BH44" s="71" t="s">
        <v>105</v>
      </c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3"/>
      <c r="DG44" s="71" t="s">
        <v>106</v>
      </c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3"/>
    </row>
    <row r="45" spans="1:161" ht="12" customHeight="1">
      <c r="A45" s="207" t="s">
        <v>20</v>
      </c>
      <c r="B45" s="208"/>
      <c r="C45" s="208"/>
      <c r="D45" s="208"/>
      <c r="E45" s="208"/>
      <c r="F45" s="208"/>
      <c r="G45" s="208"/>
      <c r="H45" s="209"/>
      <c r="I45" s="207" t="s">
        <v>21</v>
      </c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9"/>
      <c r="BH45" s="207" t="s">
        <v>41</v>
      </c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9"/>
      <c r="DG45" s="207" t="s">
        <v>42</v>
      </c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9"/>
    </row>
    <row r="46" spans="1:161" ht="13.5" customHeight="1">
      <c r="A46" s="90"/>
      <c r="B46" s="91"/>
      <c r="C46" s="91"/>
      <c r="D46" s="91"/>
      <c r="E46" s="91"/>
      <c r="F46" s="91"/>
      <c r="G46" s="91"/>
      <c r="H46" s="92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1"/>
      <c r="BH46" s="64" t="s">
        <v>334</v>
      </c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6"/>
      <c r="DG46" s="79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1"/>
    </row>
    <row r="47" ht="7.5" customHeight="1"/>
    <row r="48" ht="15">
      <c r="A48" s="1" t="s">
        <v>108</v>
      </c>
    </row>
    <row r="49" ht="15">
      <c r="A49" s="1" t="s">
        <v>109</v>
      </c>
    </row>
    <row r="50" ht="7.5" customHeight="1"/>
    <row r="51" ht="15">
      <c r="A51" s="13" t="s">
        <v>489</v>
      </c>
    </row>
    <row r="52" ht="7.5" customHeight="1"/>
    <row r="53" ht="15">
      <c r="A53" s="13" t="s">
        <v>216</v>
      </c>
    </row>
    <row r="54" ht="7.5" customHeight="1"/>
    <row r="55" spans="1:161" s="2" customFormat="1" ht="15" customHeight="1">
      <c r="A55" s="116" t="s">
        <v>110</v>
      </c>
      <c r="B55" s="114"/>
      <c r="C55" s="114"/>
      <c r="D55" s="114"/>
      <c r="E55" s="114"/>
      <c r="F55" s="114"/>
      <c r="G55" s="114"/>
      <c r="H55" s="114"/>
      <c r="I55" s="114"/>
      <c r="J55" s="115"/>
      <c r="K55" s="221" t="s">
        <v>112</v>
      </c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3"/>
      <c r="AO55" s="221" t="s">
        <v>124</v>
      </c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3"/>
      <c r="BI55" s="230" t="s">
        <v>123</v>
      </c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5"/>
    </row>
    <row r="56" spans="1:161" s="2" customFormat="1" ht="30" customHeight="1">
      <c r="A56" s="196"/>
      <c r="B56" s="197"/>
      <c r="C56" s="197"/>
      <c r="D56" s="197"/>
      <c r="E56" s="197"/>
      <c r="F56" s="197"/>
      <c r="G56" s="197"/>
      <c r="H56" s="197"/>
      <c r="I56" s="197"/>
      <c r="J56" s="198"/>
      <c r="K56" s="224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6"/>
      <c r="AO56" s="224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6"/>
      <c r="BI56" s="110" t="s">
        <v>113</v>
      </c>
      <c r="BJ56" s="108"/>
      <c r="BK56" s="108"/>
      <c r="BL56" s="108"/>
      <c r="BM56" s="108"/>
      <c r="BN56" s="108"/>
      <c r="BO56" s="108"/>
      <c r="BP56" s="108"/>
      <c r="BQ56" s="108"/>
      <c r="BR56" s="109"/>
      <c r="BS56" s="83" t="s">
        <v>125</v>
      </c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1"/>
      <c r="CM56" s="83" t="s">
        <v>116</v>
      </c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1"/>
      <c r="DW56" s="110" t="s">
        <v>120</v>
      </c>
      <c r="DX56" s="108"/>
      <c r="DY56" s="108"/>
      <c r="DZ56" s="108"/>
      <c r="EA56" s="108"/>
      <c r="EB56" s="108"/>
      <c r="EC56" s="108"/>
      <c r="ED56" s="108"/>
      <c r="EE56" s="108"/>
      <c r="EF56" s="108"/>
      <c r="EG56" s="109"/>
      <c r="EH56" s="110" t="s">
        <v>121</v>
      </c>
      <c r="EI56" s="108"/>
      <c r="EJ56" s="108"/>
      <c r="EK56" s="108"/>
      <c r="EL56" s="108"/>
      <c r="EM56" s="108"/>
      <c r="EN56" s="108"/>
      <c r="EO56" s="108"/>
      <c r="EP56" s="108"/>
      <c r="EQ56" s="108"/>
      <c r="ER56" s="109"/>
      <c r="ES56" s="110" t="s">
        <v>122</v>
      </c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9"/>
    </row>
    <row r="57" spans="1:161" s="2" customFormat="1" ht="18" customHeight="1">
      <c r="A57" s="196"/>
      <c r="B57" s="197"/>
      <c r="C57" s="197"/>
      <c r="D57" s="197"/>
      <c r="E57" s="197"/>
      <c r="F57" s="197"/>
      <c r="G57" s="197"/>
      <c r="H57" s="197"/>
      <c r="I57" s="197"/>
      <c r="J57" s="198"/>
      <c r="K57" s="22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9"/>
      <c r="AO57" s="227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9"/>
      <c r="BI57" s="212"/>
      <c r="BJ57" s="213"/>
      <c r="BK57" s="213"/>
      <c r="BL57" s="213"/>
      <c r="BM57" s="213"/>
      <c r="BN57" s="213"/>
      <c r="BO57" s="213"/>
      <c r="BP57" s="213"/>
      <c r="BQ57" s="213"/>
      <c r="BR57" s="214"/>
      <c r="BS57" s="116" t="s">
        <v>114</v>
      </c>
      <c r="BT57" s="114"/>
      <c r="BU57" s="114"/>
      <c r="BV57" s="114"/>
      <c r="BW57" s="114"/>
      <c r="BX57" s="114"/>
      <c r="BY57" s="114"/>
      <c r="BZ57" s="114"/>
      <c r="CA57" s="114"/>
      <c r="CB57" s="115"/>
      <c r="CC57" s="116" t="s">
        <v>115</v>
      </c>
      <c r="CD57" s="114"/>
      <c r="CE57" s="114"/>
      <c r="CF57" s="114"/>
      <c r="CG57" s="114"/>
      <c r="CH57" s="114"/>
      <c r="CI57" s="114"/>
      <c r="CJ57" s="114"/>
      <c r="CK57" s="114"/>
      <c r="CL57" s="115"/>
      <c r="CM57" s="110" t="s">
        <v>117</v>
      </c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9"/>
      <c r="CY57" s="110" t="s">
        <v>118</v>
      </c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9"/>
      <c r="DK57" s="110" t="s">
        <v>119</v>
      </c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9"/>
      <c r="DW57" s="212"/>
      <c r="DX57" s="213"/>
      <c r="DY57" s="213"/>
      <c r="DZ57" s="213"/>
      <c r="EA57" s="213"/>
      <c r="EB57" s="213"/>
      <c r="EC57" s="213"/>
      <c r="ED57" s="213"/>
      <c r="EE57" s="213"/>
      <c r="EF57" s="213"/>
      <c r="EG57" s="214"/>
      <c r="EH57" s="212"/>
      <c r="EI57" s="213"/>
      <c r="EJ57" s="213"/>
      <c r="EK57" s="213"/>
      <c r="EL57" s="213"/>
      <c r="EM57" s="213"/>
      <c r="EN57" s="213"/>
      <c r="EO57" s="213"/>
      <c r="EP57" s="213"/>
      <c r="EQ57" s="213"/>
      <c r="ER57" s="214"/>
      <c r="ES57" s="212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4"/>
    </row>
    <row r="58" spans="1:161" s="2" customFormat="1" ht="135" customHeight="1">
      <c r="A58" s="199"/>
      <c r="B58" s="200"/>
      <c r="C58" s="200"/>
      <c r="D58" s="200"/>
      <c r="E58" s="200"/>
      <c r="F58" s="200"/>
      <c r="G58" s="200"/>
      <c r="H58" s="200"/>
      <c r="I58" s="200"/>
      <c r="J58" s="201"/>
      <c r="K58" s="204" t="s">
        <v>111</v>
      </c>
      <c r="L58" s="205"/>
      <c r="M58" s="205"/>
      <c r="N58" s="205"/>
      <c r="O58" s="205"/>
      <c r="P58" s="205"/>
      <c r="Q58" s="205"/>
      <c r="R58" s="205"/>
      <c r="S58" s="205"/>
      <c r="T58" s="206"/>
      <c r="U58" s="204" t="s">
        <v>111</v>
      </c>
      <c r="V58" s="205"/>
      <c r="W58" s="205"/>
      <c r="X58" s="205"/>
      <c r="Y58" s="205"/>
      <c r="Z58" s="205"/>
      <c r="AA58" s="205"/>
      <c r="AB58" s="205"/>
      <c r="AC58" s="205"/>
      <c r="AD58" s="206"/>
      <c r="AE58" s="204" t="s">
        <v>111</v>
      </c>
      <c r="AF58" s="205"/>
      <c r="AG58" s="205"/>
      <c r="AH58" s="205"/>
      <c r="AI58" s="205"/>
      <c r="AJ58" s="205"/>
      <c r="AK58" s="205"/>
      <c r="AL58" s="205"/>
      <c r="AM58" s="205"/>
      <c r="AN58" s="206"/>
      <c r="AO58" s="204" t="s">
        <v>111</v>
      </c>
      <c r="AP58" s="205"/>
      <c r="AQ58" s="205"/>
      <c r="AR58" s="205"/>
      <c r="AS58" s="205"/>
      <c r="AT58" s="205"/>
      <c r="AU58" s="205"/>
      <c r="AV58" s="205"/>
      <c r="AW58" s="205"/>
      <c r="AX58" s="206"/>
      <c r="AY58" s="204" t="s">
        <v>111</v>
      </c>
      <c r="AZ58" s="205"/>
      <c r="BA58" s="205"/>
      <c r="BB58" s="205"/>
      <c r="BC58" s="205"/>
      <c r="BD58" s="205"/>
      <c r="BE58" s="205"/>
      <c r="BF58" s="205"/>
      <c r="BG58" s="205"/>
      <c r="BH58" s="206"/>
      <c r="BI58" s="215"/>
      <c r="BJ58" s="216"/>
      <c r="BK58" s="216"/>
      <c r="BL58" s="216"/>
      <c r="BM58" s="216"/>
      <c r="BN58" s="216"/>
      <c r="BO58" s="216"/>
      <c r="BP58" s="216"/>
      <c r="BQ58" s="216"/>
      <c r="BR58" s="217"/>
      <c r="BS58" s="199"/>
      <c r="BT58" s="200"/>
      <c r="BU58" s="200"/>
      <c r="BV58" s="200"/>
      <c r="BW58" s="200"/>
      <c r="BX58" s="200"/>
      <c r="BY58" s="200"/>
      <c r="BZ58" s="200"/>
      <c r="CA58" s="200"/>
      <c r="CB58" s="201"/>
      <c r="CC58" s="199"/>
      <c r="CD58" s="200"/>
      <c r="CE58" s="200"/>
      <c r="CF58" s="200"/>
      <c r="CG58" s="200"/>
      <c r="CH58" s="200"/>
      <c r="CI58" s="200"/>
      <c r="CJ58" s="200"/>
      <c r="CK58" s="200"/>
      <c r="CL58" s="201"/>
      <c r="CM58" s="215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7"/>
      <c r="CY58" s="215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7"/>
      <c r="DK58" s="215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7"/>
      <c r="DW58" s="215"/>
      <c r="DX58" s="216"/>
      <c r="DY58" s="216"/>
      <c r="DZ58" s="216"/>
      <c r="EA58" s="216"/>
      <c r="EB58" s="216"/>
      <c r="EC58" s="216"/>
      <c r="ED58" s="216"/>
      <c r="EE58" s="216"/>
      <c r="EF58" s="216"/>
      <c r="EG58" s="217"/>
      <c r="EH58" s="215"/>
      <c r="EI58" s="216"/>
      <c r="EJ58" s="216"/>
      <c r="EK58" s="216"/>
      <c r="EL58" s="216"/>
      <c r="EM58" s="216"/>
      <c r="EN58" s="216"/>
      <c r="EO58" s="216"/>
      <c r="EP58" s="216"/>
      <c r="EQ58" s="216"/>
      <c r="ER58" s="217"/>
      <c r="ES58" s="215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7"/>
    </row>
    <row r="59" spans="1:161" s="2" customFormat="1" ht="12.75">
      <c r="A59" s="75" t="s">
        <v>20</v>
      </c>
      <c r="B59" s="76"/>
      <c r="C59" s="76"/>
      <c r="D59" s="76"/>
      <c r="E59" s="76"/>
      <c r="F59" s="76"/>
      <c r="G59" s="76"/>
      <c r="H59" s="76"/>
      <c r="I59" s="76"/>
      <c r="J59" s="77"/>
      <c r="K59" s="75" t="s">
        <v>21</v>
      </c>
      <c r="L59" s="76"/>
      <c r="M59" s="76"/>
      <c r="N59" s="76"/>
      <c r="O59" s="76"/>
      <c r="P59" s="76"/>
      <c r="Q59" s="76"/>
      <c r="R59" s="76"/>
      <c r="S59" s="76"/>
      <c r="T59" s="77"/>
      <c r="U59" s="75" t="s">
        <v>41</v>
      </c>
      <c r="V59" s="76"/>
      <c r="W59" s="76"/>
      <c r="X59" s="76"/>
      <c r="Y59" s="76"/>
      <c r="Z59" s="76"/>
      <c r="AA59" s="76"/>
      <c r="AB59" s="76"/>
      <c r="AC59" s="76"/>
      <c r="AD59" s="77"/>
      <c r="AE59" s="75" t="s">
        <v>42</v>
      </c>
      <c r="AF59" s="76"/>
      <c r="AG59" s="76"/>
      <c r="AH59" s="76"/>
      <c r="AI59" s="76"/>
      <c r="AJ59" s="76"/>
      <c r="AK59" s="76"/>
      <c r="AL59" s="76"/>
      <c r="AM59" s="76"/>
      <c r="AN59" s="77"/>
      <c r="AO59" s="75" t="s">
        <v>27</v>
      </c>
      <c r="AP59" s="76"/>
      <c r="AQ59" s="76"/>
      <c r="AR59" s="76"/>
      <c r="AS59" s="76"/>
      <c r="AT59" s="76"/>
      <c r="AU59" s="76"/>
      <c r="AV59" s="76"/>
      <c r="AW59" s="76"/>
      <c r="AX59" s="77"/>
      <c r="AY59" s="75" t="s">
        <v>43</v>
      </c>
      <c r="AZ59" s="76"/>
      <c r="BA59" s="76"/>
      <c r="BB59" s="76"/>
      <c r="BC59" s="76"/>
      <c r="BD59" s="76"/>
      <c r="BE59" s="76"/>
      <c r="BF59" s="76"/>
      <c r="BG59" s="76"/>
      <c r="BH59" s="77"/>
      <c r="BI59" s="75" t="s">
        <v>44</v>
      </c>
      <c r="BJ59" s="76"/>
      <c r="BK59" s="76"/>
      <c r="BL59" s="76"/>
      <c r="BM59" s="76"/>
      <c r="BN59" s="76"/>
      <c r="BO59" s="76"/>
      <c r="BP59" s="76"/>
      <c r="BQ59" s="76"/>
      <c r="BR59" s="77"/>
      <c r="BS59" s="75" t="s">
        <v>45</v>
      </c>
      <c r="BT59" s="76"/>
      <c r="BU59" s="76"/>
      <c r="BV59" s="76"/>
      <c r="BW59" s="76"/>
      <c r="BX59" s="76"/>
      <c r="BY59" s="76"/>
      <c r="BZ59" s="76"/>
      <c r="CA59" s="76"/>
      <c r="CB59" s="77"/>
      <c r="CC59" s="75" t="s">
        <v>46</v>
      </c>
      <c r="CD59" s="76"/>
      <c r="CE59" s="76"/>
      <c r="CF59" s="76"/>
      <c r="CG59" s="76"/>
      <c r="CH59" s="76"/>
      <c r="CI59" s="76"/>
      <c r="CJ59" s="76"/>
      <c r="CK59" s="76"/>
      <c r="CL59" s="77"/>
      <c r="CM59" s="75" t="s">
        <v>47</v>
      </c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7"/>
      <c r="CY59" s="75" t="s">
        <v>48</v>
      </c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7"/>
      <c r="DK59" s="75" t="s">
        <v>49</v>
      </c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7"/>
      <c r="DW59" s="75" t="s">
        <v>50</v>
      </c>
      <c r="DX59" s="76"/>
      <c r="DY59" s="76"/>
      <c r="DZ59" s="76"/>
      <c r="EA59" s="76"/>
      <c r="EB59" s="76"/>
      <c r="EC59" s="76"/>
      <c r="ED59" s="76"/>
      <c r="EE59" s="76"/>
      <c r="EF59" s="76"/>
      <c r="EG59" s="77"/>
      <c r="EH59" s="75" t="s">
        <v>51</v>
      </c>
      <c r="EI59" s="76"/>
      <c r="EJ59" s="76"/>
      <c r="EK59" s="76"/>
      <c r="EL59" s="76"/>
      <c r="EM59" s="76"/>
      <c r="EN59" s="76"/>
      <c r="EO59" s="76"/>
      <c r="EP59" s="76"/>
      <c r="EQ59" s="76"/>
      <c r="ER59" s="77"/>
      <c r="ES59" s="75" t="s">
        <v>52</v>
      </c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7"/>
    </row>
    <row r="60" spans="1:161" s="2" customFormat="1" ht="83.25" customHeight="1">
      <c r="A60" s="144" t="s">
        <v>360</v>
      </c>
      <c r="B60" s="175"/>
      <c r="C60" s="175"/>
      <c r="D60" s="175"/>
      <c r="E60" s="175"/>
      <c r="F60" s="175"/>
      <c r="G60" s="175"/>
      <c r="H60" s="175"/>
      <c r="I60" s="175"/>
      <c r="J60" s="176"/>
      <c r="K60" s="153" t="s">
        <v>354</v>
      </c>
      <c r="L60" s="154"/>
      <c r="M60" s="154"/>
      <c r="N60" s="154"/>
      <c r="O60" s="154"/>
      <c r="P60" s="154"/>
      <c r="Q60" s="154"/>
      <c r="R60" s="154"/>
      <c r="S60" s="154"/>
      <c r="T60" s="155"/>
      <c r="U60" s="183"/>
      <c r="V60" s="184"/>
      <c r="W60" s="184"/>
      <c r="X60" s="184"/>
      <c r="Y60" s="184"/>
      <c r="Z60" s="184"/>
      <c r="AA60" s="184"/>
      <c r="AB60" s="184"/>
      <c r="AC60" s="184"/>
      <c r="AD60" s="185"/>
      <c r="AE60" s="183"/>
      <c r="AF60" s="184"/>
      <c r="AG60" s="184"/>
      <c r="AH60" s="184"/>
      <c r="AI60" s="184"/>
      <c r="AJ60" s="184"/>
      <c r="AK60" s="184"/>
      <c r="AL60" s="184"/>
      <c r="AM60" s="184"/>
      <c r="AN60" s="185"/>
      <c r="AO60" s="153" t="s">
        <v>347</v>
      </c>
      <c r="AP60" s="154"/>
      <c r="AQ60" s="154"/>
      <c r="AR60" s="154"/>
      <c r="AS60" s="154"/>
      <c r="AT60" s="154"/>
      <c r="AU60" s="154"/>
      <c r="AV60" s="154"/>
      <c r="AW60" s="154"/>
      <c r="AX60" s="155"/>
      <c r="AY60" s="183"/>
      <c r="AZ60" s="184"/>
      <c r="BA60" s="184"/>
      <c r="BB60" s="184"/>
      <c r="BC60" s="184"/>
      <c r="BD60" s="184"/>
      <c r="BE60" s="184"/>
      <c r="BF60" s="184"/>
      <c r="BG60" s="184"/>
      <c r="BH60" s="185"/>
      <c r="BI60" s="169" t="s">
        <v>348</v>
      </c>
      <c r="BJ60" s="170"/>
      <c r="BK60" s="170"/>
      <c r="BL60" s="170"/>
      <c r="BM60" s="170"/>
      <c r="BN60" s="170"/>
      <c r="BO60" s="170"/>
      <c r="BP60" s="170"/>
      <c r="BQ60" s="170"/>
      <c r="BR60" s="171"/>
      <c r="BS60" s="166" t="s">
        <v>184</v>
      </c>
      <c r="BT60" s="167"/>
      <c r="BU60" s="167"/>
      <c r="BV60" s="167"/>
      <c r="BW60" s="167"/>
      <c r="BX60" s="167"/>
      <c r="BY60" s="167"/>
      <c r="BZ60" s="167"/>
      <c r="CA60" s="167"/>
      <c r="CB60" s="168"/>
      <c r="CC60" s="172"/>
      <c r="CD60" s="173"/>
      <c r="CE60" s="173"/>
      <c r="CF60" s="173"/>
      <c r="CG60" s="173"/>
      <c r="CH60" s="173"/>
      <c r="CI60" s="173"/>
      <c r="CJ60" s="173"/>
      <c r="CK60" s="173"/>
      <c r="CL60" s="174"/>
      <c r="CM60" s="163">
        <v>100</v>
      </c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5"/>
      <c r="CY60" s="163">
        <v>100</v>
      </c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5"/>
      <c r="DK60" s="163">
        <v>100</v>
      </c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5"/>
      <c r="DW60" s="163"/>
      <c r="DX60" s="164"/>
      <c r="DY60" s="164"/>
      <c r="DZ60" s="164"/>
      <c r="EA60" s="164"/>
      <c r="EB60" s="164"/>
      <c r="EC60" s="164"/>
      <c r="ED60" s="164"/>
      <c r="EE60" s="164"/>
      <c r="EF60" s="164"/>
      <c r="EG60" s="165"/>
      <c r="EH60" s="163"/>
      <c r="EI60" s="164"/>
      <c r="EJ60" s="164"/>
      <c r="EK60" s="164"/>
      <c r="EL60" s="164"/>
      <c r="EM60" s="164"/>
      <c r="EN60" s="164"/>
      <c r="EO60" s="164"/>
      <c r="EP60" s="164"/>
      <c r="EQ60" s="164"/>
      <c r="ER60" s="165"/>
      <c r="ES60" s="166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8"/>
    </row>
    <row r="61" spans="1:161" s="2" customFormat="1" ht="103.5" customHeight="1">
      <c r="A61" s="177"/>
      <c r="B61" s="178"/>
      <c r="C61" s="178"/>
      <c r="D61" s="178"/>
      <c r="E61" s="178"/>
      <c r="F61" s="178"/>
      <c r="G61" s="178"/>
      <c r="H61" s="178"/>
      <c r="I61" s="178"/>
      <c r="J61" s="179"/>
      <c r="K61" s="156"/>
      <c r="L61" s="157"/>
      <c r="M61" s="157"/>
      <c r="N61" s="157"/>
      <c r="O61" s="157"/>
      <c r="P61" s="157"/>
      <c r="Q61" s="157"/>
      <c r="R61" s="157"/>
      <c r="S61" s="157"/>
      <c r="T61" s="158"/>
      <c r="U61" s="186"/>
      <c r="V61" s="187"/>
      <c r="W61" s="187"/>
      <c r="X61" s="187"/>
      <c r="Y61" s="187"/>
      <c r="Z61" s="187"/>
      <c r="AA61" s="187"/>
      <c r="AB61" s="187"/>
      <c r="AC61" s="187"/>
      <c r="AD61" s="188"/>
      <c r="AE61" s="186"/>
      <c r="AF61" s="187"/>
      <c r="AG61" s="187"/>
      <c r="AH61" s="187"/>
      <c r="AI61" s="187"/>
      <c r="AJ61" s="187"/>
      <c r="AK61" s="187"/>
      <c r="AL61" s="187"/>
      <c r="AM61" s="187"/>
      <c r="AN61" s="188"/>
      <c r="AO61" s="156"/>
      <c r="AP61" s="157"/>
      <c r="AQ61" s="157"/>
      <c r="AR61" s="157"/>
      <c r="AS61" s="157"/>
      <c r="AT61" s="157"/>
      <c r="AU61" s="157"/>
      <c r="AV61" s="157"/>
      <c r="AW61" s="157"/>
      <c r="AX61" s="158"/>
      <c r="AY61" s="186"/>
      <c r="AZ61" s="187"/>
      <c r="BA61" s="187"/>
      <c r="BB61" s="187"/>
      <c r="BC61" s="187"/>
      <c r="BD61" s="187"/>
      <c r="BE61" s="187"/>
      <c r="BF61" s="187"/>
      <c r="BG61" s="187"/>
      <c r="BH61" s="188"/>
      <c r="BI61" s="169" t="s">
        <v>349</v>
      </c>
      <c r="BJ61" s="170"/>
      <c r="BK61" s="170"/>
      <c r="BL61" s="170"/>
      <c r="BM61" s="170"/>
      <c r="BN61" s="170"/>
      <c r="BO61" s="170"/>
      <c r="BP61" s="170"/>
      <c r="BQ61" s="170"/>
      <c r="BR61" s="171"/>
      <c r="BS61" s="166" t="s">
        <v>184</v>
      </c>
      <c r="BT61" s="167"/>
      <c r="BU61" s="167"/>
      <c r="BV61" s="167"/>
      <c r="BW61" s="167"/>
      <c r="BX61" s="167"/>
      <c r="BY61" s="167"/>
      <c r="BZ61" s="167"/>
      <c r="CA61" s="167"/>
      <c r="CB61" s="168"/>
      <c r="CC61" s="172"/>
      <c r="CD61" s="173"/>
      <c r="CE61" s="173"/>
      <c r="CF61" s="173"/>
      <c r="CG61" s="173"/>
      <c r="CH61" s="173"/>
      <c r="CI61" s="173"/>
      <c r="CJ61" s="173"/>
      <c r="CK61" s="173"/>
      <c r="CL61" s="174"/>
      <c r="CM61" s="163">
        <v>100</v>
      </c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5"/>
      <c r="CY61" s="163">
        <v>100</v>
      </c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5"/>
      <c r="DK61" s="163">
        <v>100</v>
      </c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5"/>
      <c r="DW61" s="163"/>
      <c r="DX61" s="164"/>
      <c r="DY61" s="164"/>
      <c r="DZ61" s="164"/>
      <c r="EA61" s="164"/>
      <c r="EB61" s="164"/>
      <c r="EC61" s="164"/>
      <c r="ED61" s="164"/>
      <c r="EE61" s="164"/>
      <c r="EF61" s="164"/>
      <c r="EG61" s="165"/>
      <c r="EH61" s="163"/>
      <c r="EI61" s="164"/>
      <c r="EJ61" s="164"/>
      <c r="EK61" s="164"/>
      <c r="EL61" s="164"/>
      <c r="EM61" s="164"/>
      <c r="EN61" s="164"/>
      <c r="EO61" s="164"/>
      <c r="EP61" s="164"/>
      <c r="EQ61" s="164"/>
      <c r="ER61" s="165"/>
      <c r="ES61" s="166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8"/>
    </row>
    <row r="62" spans="1:161" s="2" customFormat="1" ht="45.75" customHeight="1">
      <c r="A62" s="180"/>
      <c r="B62" s="181"/>
      <c r="C62" s="181"/>
      <c r="D62" s="181"/>
      <c r="E62" s="181"/>
      <c r="F62" s="181"/>
      <c r="G62" s="181"/>
      <c r="H62" s="181"/>
      <c r="I62" s="181"/>
      <c r="J62" s="182"/>
      <c r="K62" s="159"/>
      <c r="L62" s="160"/>
      <c r="M62" s="160"/>
      <c r="N62" s="160"/>
      <c r="O62" s="160"/>
      <c r="P62" s="160"/>
      <c r="Q62" s="160"/>
      <c r="R62" s="160"/>
      <c r="S62" s="160"/>
      <c r="T62" s="161"/>
      <c r="U62" s="189"/>
      <c r="V62" s="190"/>
      <c r="W62" s="190"/>
      <c r="X62" s="190"/>
      <c r="Y62" s="190"/>
      <c r="Z62" s="190"/>
      <c r="AA62" s="190"/>
      <c r="AB62" s="190"/>
      <c r="AC62" s="190"/>
      <c r="AD62" s="191"/>
      <c r="AE62" s="189"/>
      <c r="AF62" s="190"/>
      <c r="AG62" s="190"/>
      <c r="AH62" s="190"/>
      <c r="AI62" s="190"/>
      <c r="AJ62" s="190"/>
      <c r="AK62" s="190"/>
      <c r="AL62" s="190"/>
      <c r="AM62" s="190"/>
      <c r="AN62" s="191"/>
      <c r="AO62" s="159"/>
      <c r="AP62" s="160"/>
      <c r="AQ62" s="160"/>
      <c r="AR62" s="160"/>
      <c r="AS62" s="160"/>
      <c r="AT62" s="160"/>
      <c r="AU62" s="160"/>
      <c r="AV62" s="160"/>
      <c r="AW62" s="160"/>
      <c r="AX62" s="161"/>
      <c r="AY62" s="189"/>
      <c r="AZ62" s="190"/>
      <c r="BA62" s="190"/>
      <c r="BB62" s="190"/>
      <c r="BC62" s="190"/>
      <c r="BD62" s="190"/>
      <c r="BE62" s="190"/>
      <c r="BF62" s="190"/>
      <c r="BG62" s="190"/>
      <c r="BH62" s="191"/>
      <c r="BI62" s="169" t="s">
        <v>350</v>
      </c>
      <c r="BJ62" s="170"/>
      <c r="BK62" s="170"/>
      <c r="BL62" s="170"/>
      <c r="BM62" s="170"/>
      <c r="BN62" s="170"/>
      <c r="BO62" s="170"/>
      <c r="BP62" s="170"/>
      <c r="BQ62" s="170"/>
      <c r="BR62" s="171"/>
      <c r="BS62" s="166" t="s">
        <v>184</v>
      </c>
      <c r="BT62" s="167"/>
      <c r="BU62" s="167"/>
      <c r="BV62" s="167"/>
      <c r="BW62" s="167"/>
      <c r="BX62" s="167"/>
      <c r="BY62" s="167"/>
      <c r="BZ62" s="167"/>
      <c r="CA62" s="167"/>
      <c r="CB62" s="168"/>
      <c r="CC62" s="172"/>
      <c r="CD62" s="173"/>
      <c r="CE62" s="173"/>
      <c r="CF62" s="173"/>
      <c r="CG62" s="173"/>
      <c r="CH62" s="173"/>
      <c r="CI62" s="173"/>
      <c r="CJ62" s="173"/>
      <c r="CK62" s="173"/>
      <c r="CL62" s="174"/>
      <c r="CM62" s="163">
        <v>100</v>
      </c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5"/>
      <c r="CY62" s="163">
        <v>100</v>
      </c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5"/>
      <c r="DK62" s="163">
        <v>100</v>
      </c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5"/>
      <c r="DW62" s="163"/>
      <c r="DX62" s="164"/>
      <c r="DY62" s="164"/>
      <c r="DZ62" s="164"/>
      <c r="EA62" s="164"/>
      <c r="EB62" s="164"/>
      <c r="EC62" s="164"/>
      <c r="ED62" s="164"/>
      <c r="EE62" s="164"/>
      <c r="EF62" s="164"/>
      <c r="EG62" s="165"/>
      <c r="EH62" s="163"/>
      <c r="EI62" s="164"/>
      <c r="EJ62" s="164"/>
      <c r="EK62" s="164"/>
      <c r="EL62" s="164"/>
      <c r="EM62" s="164"/>
      <c r="EN62" s="164"/>
      <c r="EO62" s="164"/>
      <c r="EP62" s="164"/>
      <c r="EQ62" s="164"/>
      <c r="ER62" s="165"/>
      <c r="ES62" s="166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8"/>
    </row>
    <row r="63" spans="1:161" s="2" customFormat="1" ht="83.25" customHeight="1">
      <c r="A63" s="144" t="s">
        <v>353</v>
      </c>
      <c r="B63" s="175"/>
      <c r="C63" s="175"/>
      <c r="D63" s="175"/>
      <c r="E63" s="175"/>
      <c r="F63" s="175"/>
      <c r="G63" s="175"/>
      <c r="H63" s="175"/>
      <c r="I63" s="175"/>
      <c r="J63" s="176"/>
      <c r="K63" s="153" t="s">
        <v>355</v>
      </c>
      <c r="L63" s="154"/>
      <c r="M63" s="154"/>
      <c r="N63" s="154"/>
      <c r="O63" s="154"/>
      <c r="P63" s="154"/>
      <c r="Q63" s="154"/>
      <c r="R63" s="154"/>
      <c r="S63" s="154"/>
      <c r="T63" s="155"/>
      <c r="U63" s="183"/>
      <c r="V63" s="184"/>
      <c r="W63" s="184"/>
      <c r="X63" s="184"/>
      <c r="Y63" s="184"/>
      <c r="Z63" s="184"/>
      <c r="AA63" s="184"/>
      <c r="AB63" s="184"/>
      <c r="AC63" s="184"/>
      <c r="AD63" s="185"/>
      <c r="AE63" s="183"/>
      <c r="AF63" s="184"/>
      <c r="AG63" s="184"/>
      <c r="AH63" s="184"/>
      <c r="AI63" s="184"/>
      <c r="AJ63" s="184"/>
      <c r="AK63" s="184"/>
      <c r="AL63" s="184"/>
      <c r="AM63" s="184"/>
      <c r="AN63" s="185"/>
      <c r="AO63" s="153" t="s">
        <v>347</v>
      </c>
      <c r="AP63" s="154"/>
      <c r="AQ63" s="154"/>
      <c r="AR63" s="154"/>
      <c r="AS63" s="154"/>
      <c r="AT63" s="154"/>
      <c r="AU63" s="154"/>
      <c r="AV63" s="154"/>
      <c r="AW63" s="154"/>
      <c r="AX63" s="155"/>
      <c r="AY63" s="183"/>
      <c r="AZ63" s="184"/>
      <c r="BA63" s="184"/>
      <c r="BB63" s="184"/>
      <c r="BC63" s="184"/>
      <c r="BD63" s="184"/>
      <c r="BE63" s="184"/>
      <c r="BF63" s="184"/>
      <c r="BG63" s="184"/>
      <c r="BH63" s="185"/>
      <c r="BI63" s="169" t="s">
        <v>348</v>
      </c>
      <c r="BJ63" s="170"/>
      <c r="BK63" s="170"/>
      <c r="BL63" s="170"/>
      <c r="BM63" s="170"/>
      <c r="BN63" s="170"/>
      <c r="BO63" s="170"/>
      <c r="BP63" s="170"/>
      <c r="BQ63" s="170"/>
      <c r="BR63" s="171"/>
      <c r="BS63" s="166" t="s">
        <v>184</v>
      </c>
      <c r="BT63" s="167"/>
      <c r="BU63" s="167"/>
      <c r="BV63" s="167"/>
      <c r="BW63" s="167"/>
      <c r="BX63" s="167"/>
      <c r="BY63" s="167"/>
      <c r="BZ63" s="167"/>
      <c r="CA63" s="167"/>
      <c r="CB63" s="168"/>
      <c r="CC63" s="172"/>
      <c r="CD63" s="173"/>
      <c r="CE63" s="173"/>
      <c r="CF63" s="173"/>
      <c r="CG63" s="173"/>
      <c r="CH63" s="173"/>
      <c r="CI63" s="173"/>
      <c r="CJ63" s="173"/>
      <c r="CK63" s="173"/>
      <c r="CL63" s="174"/>
      <c r="CM63" s="163">
        <v>100</v>
      </c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5"/>
      <c r="CY63" s="163">
        <v>100</v>
      </c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5"/>
      <c r="DK63" s="163">
        <v>100</v>
      </c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5"/>
      <c r="DW63" s="163"/>
      <c r="DX63" s="164"/>
      <c r="DY63" s="164"/>
      <c r="DZ63" s="164"/>
      <c r="EA63" s="164"/>
      <c r="EB63" s="164"/>
      <c r="EC63" s="164"/>
      <c r="ED63" s="164"/>
      <c r="EE63" s="164"/>
      <c r="EF63" s="164"/>
      <c r="EG63" s="165"/>
      <c r="EH63" s="163"/>
      <c r="EI63" s="164"/>
      <c r="EJ63" s="164"/>
      <c r="EK63" s="164"/>
      <c r="EL63" s="164"/>
      <c r="EM63" s="164"/>
      <c r="EN63" s="164"/>
      <c r="EO63" s="164"/>
      <c r="EP63" s="164"/>
      <c r="EQ63" s="164"/>
      <c r="ER63" s="165"/>
      <c r="ES63" s="166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8"/>
    </row>
    <row r="64" spans="1:161" s="2" customFormat="1" ht="103.5" customHeight="1">
      <c r="A64" s="177"/>
      <c r="B64" s="178"/>
      <c r="C64" s="178"/>
      <c r="D64" s="178"/>
      <c r="E64" s="178"/>
      <c r="F64" s="178"/>
      <c r="G64" s="178"/>
      <c r="H64" s="178"/>
      <c r="I64" s="178"/>
      <c r="J64" s="179"/>
      <c r="K64" s="156"/>
      <c r="L64" s="157"/>
      <c r="M64" s="157"/>
      <c r="N64" s="157"/>
      <c r="O64" s="157"/>
      <c r="P64" s="157"/>
      <c r="Q64" s="157"/>
      <c r="R64" s="157"/>
      <c r="S64" s="157"/>
      <c r="T64" s="158"/>
      <c r="U64" s="186"/>
      <c r="V64" s="187"/>
      <c r="W64" s="187"/>
      <c r="X64" s="187"/>
      <c r="Y64" s="187"/>
      <c r="Z64" s="187"/>
      <c r="AA64" s="187"/>
      <c r="AB64" s="187"/>
      <c r="AC64" s="187"/>
      <c r="AD64" s="188"/>
      <c r="AE64" s="186"/>
      <c r="AF64" s="187"/>
      <c r="AG64" s="187"/>
      <c r="AH64" s="187"/>
      <c r="AI64" s="187"/>
      <c r="AJ64" s="187"/>
      <c r="AK64" s="187"/>
      <c r="AL64" s="187"/>
      <c r="AM64" s="187"/>
      <c r="AN64" s="188"/>
      <c r="AO64" s="156"/>
      <c r="AP64" s="157"/>
      <c r="AQ64" s="157"/>
      <c r="AR64" s="157"/>
      <c r="AS64" s="157"/>
      <c r="AT64" s="157"/>
      <c r="AU64" s="157"/>
      <c r="AV64" s="157"/>
      <c r="AW64" s="157"/>
      <c r="AX64" s="158"/>
      <c r="AY64" s="186"/>
      <c r="AZ64" s="187"/>
      <c r="BA64" s="187"/>
      <c r="BB64" s="187"/>
      <c r="BC64" s="187"/>
      <c r="BD64" s="187"/>
      <c r="BE64" s="187"/>
      <c r="BF64" s="187"/>
      <c r="BG64" s="187"/>
      <c r="BH64" s="188"/>
      <c r="BI64" s="169" t="s">
        <v>349</v>
      </c>
      <c r="BJ64" s="170"/>
      <c r="BK64" s="170"/>
      <c r="BL64" s="170"/>
      <c r="BM64" s="170"/>
      <c r="BN64" s="170"/>
      <c r="BO64" s="170"/>
      <c r="BP64" s="170"/>
      <c r="BQ64" s="170"/>
      <c r="BR64" s="171"/>
      <c r="BS64" s="166" t="s">
        <v>184</v>
      </c>
      <c r="BT64" s="167"/>
      <c r="BU64" s="167"/>
      <c r="BV64" s="167"/>
      <c r="BW64" s="167"/>
      <c r="BX64" s="167"/>
      <c r="BY64" s="167"/>
      <c r="BZ64" s="167"/>
      <c r="CA64" s="167"/>
      <c r="CB64" s="168"/>
      <c r="CC64" s="172"/>
      <c r="CD64" s="173"/>
      <c r="CE64" s="173"/>
      <c r="CF64" s="173"/>
      <c r="CG64" s="173"/>
      <c r="CH64" s="173"/>
      <c r="CI64" s="173"/>
      <c r="CJ64" s="173"/>
      <c r="CK64" s="173"/>
      <c r="CL64" s="174"/>
      <c r="CM64" s="163">
        <v>100</v>
      </c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5"/>
      <c r="CY64" s="163">
        <v>100</v>
      </c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5"/>
      <c r="DK64" s="163">
        <v>100</v>
      </c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5"/>
      <c r="DW64" s="163"/>
      <c r="DX64" s="164"/>
      <c r="DY64" s="164"/>
      <c r="DZ64" s="164"/>
      <c r="EA64" s="164"/>
      <c r="EB64" s="164"/>
      <c r="EC64" s="164"/>
      <c r="ED64" s="164"/>
      <c r="EE64" s="164"/>
      <c r="EF64" s="164"/>
      <c r="EG64" s="165"/>
      <c r="EH64" s="163"/>
      <c r="EI64" s="164"/>
      <c r="EJ64" s="164"/>
      <c r="EK64" s="164"/>
      <c r="EL64" s="164"/>
      <c r="EM64" s="164"/>
      <c r="EN64" s="164"/>
      <c r="EO64" s="164"/>
      <c r="EP64" s="164"/>
      <c r="EQ64" s="164"/>
      <c r="ER64" s="165"/>
      <c r="ES64" s="166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8"/>
    </row>
    <row r="65" spans="1:161" s="2" customFormat="1" ht="45.75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2"/>
      <c r="K65" s="159"/>
      <c r="L65" s="160"/>
      <c r="M65" s="160"/>
      <c r="N65" s="160"/>
      <c r="O65" s="160"/>
      <c r="P65" s="160"/>
      <c r="Q65" s="160"/>
      <c r="R65" s="160"/>
      <c r="S65" s="160"/>
      <c r="T65" s="161"/>
      <c r="U65" s="189"/>
      <c r="V65" s="190"/>
      <c r="W65" s="190"/>
      <c r="X65" s="190"/>
      <c r="Y65" s="190"/>
      <c r="Z65" s="190"/>
      <c r="AA65" s="190"/>
      <c r="AB65" s="190"/>
      <c r="AC65" s="190"/>
      <c r="AD65" s="191"/>
      <c r="AE65" s="189"/>
      <c r="AF65" s="190"/>
      <c r="AG65" s="190"/>
      <c r="AH65" s="190"/>
      <c r="AI65" s="190"/>
      <c r="AJ65" s="190"/>
      <c r="AK65" s="190"/>
      <c r="AL65" s="190"/>
      <c r="AM65" s="190"/>
      <c r="AN65" s="191"/>
      <c r="AO65" s="159"/>
      <c r="AP65" s="160"/>
      <c r="AQ65" s="160"/>
      <c r="AR65" s="160"/>
      <c r="AS65" s="160"/>
      <c r="AT65" s="160"/>
      <c r="AU65" s="160"/>
      <c r="AV65" s="160"/>
      <c r="AW65" s="160"/>
      <c r="AX65" s="161"/>
      <c r="AY65" s="189"/>
      <c r="AZ65" s="190"/>
      <c r="BA65" s="190"/>
      <c r="BB65" s="190"/>
      <c r="BC65" s="190"/>
      <c r="BD65" s="190"/>
      <c r="BE65" s="190"/>
      <c r="BF65" s="190"/>
      <c r="BG65" s="190"/>
      <c r="BH65" s="191"/>
      <c r="BI65" s="169" t="s">
        <v>350</v>
      </c>
      <c r="BJ65" s="170"/>
      <c r="BK65" s="170"/>
      <c r="BL65" s="170"/>
      <c r="BM65" s="170"/>
      <c r="BN65" s="170"/>
      <c r="BO65" s="170"/>
      <c r="BP65" s="170"/>
      <c r="BQ65" s="170"/>
      <c r="BR65" s="171"/>
      <c r="BS65" s="166" t="s">
        <v>184</v>
      </c>
      <c r="BT65" s="167"/>
      <c r="BU65" s="167"/>
      <c r="BV65" s="167"/>
      <c r="BW65" s="167"/>
      <c r="BX65" s="167"/>
      <c r="BY65" s="167"/>
      <c r="BZ65" s="167"/>
      <c r="CA65" s="167"/>
      <c r="CB65" s="168"/>
      <c r="CC65" s="172"/>
      <c r="CD65" s="173"/>
      <c r="CE65" s="173"/>
      <c r="CF65" s="173"/>
      <c r="CG65" s="173"/>
      <c r="CH65" s="173"/>
      <c r="CI65" s="173"/>
      <c r="CJ65" s="173"/>
      <c r="CK65" s="173"/>
      <c r="CL65" s="174"/>
      <c r="CM65" s="163">
        <v>100</v>
      </c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5"/>
      <c r="CY65" s="163">
        <v>100</v>
      </c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5"/>
      <c r="DK65" s="163">
        <v>100</v>
      </c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5"/>
      <c r="DW65" s="163"/>
      <c r="DX65" s="164"/>
      <c r="DY65" s="164"/>
      <c r="DZ65" s="164"/>
      <c r="EA65" s="164"/>
      <c r="EB65" s="164"/>
      <c r="EC65" s="164"/>
      <c r="ED65" s="164"/>
      <c r="EE65" s="164"/>
      <c r="EF65" s="164"/>
      <c r="EG65" s="165"/>
      <c r="EH65" s="163"/>
      <c r="EI65" s="164"/>
      <c r="EJ65" s="164"/>
      <c r="EK65" s="164"/>
      <c r="EL65" s="164"/>
      <c r="EM65" s="164"/>
      <c r="EN65" s="164"/>
      <c r="EO65" s="164"/>
      <c r="EP65" s="164"/>
      <c r="EQ65" s="164"/>
      <c r="ER65" s="165"/>
      <c r="ES65" s="166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8"/>
    </row>
    <row r="66" spans="1:161" s="2" customFormat="1" ht="83.25" customHeight="1">
      <c r="A66" s="144" t="s">
        <v>363</v>
      </c>
      <c r="B66" s="175"/>
      <c r="C66" s="175"/>
      <c r="D66" s="175"/>
      <c r="E66" s="175"/>
      <c r="F66" s="175"/>
      <c r="G66" s="175"/>
      <c r="H66" s="175"/>
      <c r="I66" s="175"/>
      <c r="J66" s="176"/>
      <c r="K66" s="153" t="s">
        <v>367</v>
      </c>
      <c r="L66" s="154"/>
      <c r="M66" s="154"/>
      <c r="N66" s="154"/>
      <c r="O66" s="154"/>
      <c r="P66" s="154"/>
      <c r="Q66" s="154"/>
      <c r="R66" s="154"/>
      <c r="S66" s="154"/>
      <c r="T66" s="155"/>
      <c r="U66" s="183"/>
      <c r="V66" s="184"/>
      <c r="W66" s="184"/>
      <c r="X66" s="184"/>
      <c r="Y66" s="184"/>
      <c r="Z66" s="184"/>
      <c r="AA66" s="184"/>
      <c r="AB66" s="184"/>
      <c r="AC66" s="184"/>
      <c r="AD66" s="185"/>
      <c r="AE66" s="183"/>
      <c r="AF66" s="184"/>
      <c r="AG66" s="184"/>
      <c r="AH66" s="184"/>
      <c r="AI66" s="184"/>
      <c r="AJ66" s="184"/>
      <c r="AK66" s="184"/>
      <c r="AL66" s="184"/>
      <c r="AM66" s="184"/>
      <c r="AN66" s="185"/>
      <c r="AO66" s="153" t="s">
        <v>364</v>
      </c>
      <c r="AP66" s="154"/>
      <c r="AQ66" s="154"/>
      <c r="AR66" s="154"/>
      <c r="AS66" s="154"/>
      <c r="AT66" s="154"/>
      <c r="AU66" s="154"/>
      <c r="AV66" s="154"/>
      <c r="AW66" s="154"/>
      <c r="AX66" s="155"/>
      <c r="AY66" s="183" t="s">
        <v>365</v>
      </c>
      <c r="AZ66" s="184"/>
      <c r="BA66" s="184"/>
      <c r="BB66" s="184"/>
      <c r="BC66" s="184"/>
      <c r="BD66" s="184"/>
      <c r="BE66" s="184"/>
      <c r="BF66" s="184"/>
      <c r="BG66" s="184"/>
      <c r="BH66" s="185"/>
      <c r="BI66" s="169" t="s">
        <v>348</v>
      </c>
      <c r="BJ66" s="170"/>
      <c r="BK66" s="170"/>
      <c r="BL66" s="170"/>
      <c r="BM66" s="170"/>
      <c r="BN66" s="170"/>
      <c r="BO66" s="170"/>
      <c r="BP66" s="170"/>
      <c r="BQ66" s="170"/>
      <c r="BR66" s="171"/>
      <c r="BS66" s="166" t="s">
        <v>184</v>
      </c>
      <c r="BT66" s="167"/>
      <c r="BU66" s="167"/>
      <c r="BV66" s="167"/>
      <c r="BW66" s="167"/>
      <c r="BX66" s="167"/>
      <c r="BY66" s="167"/>
      <c r="BZ66" s="167"/>
      <c r="CA66" s="167"/>
      <c r="CB66" s="168"/>
      <c r="CC66" s="172"/>
      <c r="CD66" s="173"/>
      <c r="CE66" s="173"/>
      <c r="CF66" s="173"/>
      <c r="CG66" s="173"/>
      <c r="CH66" s="173"/>
      <c r="CI66" s="173"/>
      <c r="CJ66" s="173"/>
      <c r="CK66" s="173"/>
      <c r="CL66" s="174"/>
      <c r="CM66" s="163">
        <v>100</v>
      </c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5"/>
      <c r="CY66" s="163">
        <v>100</v>
      </c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5"/>
      <c r="DK66" s="163">
        <v>100</v>
      </c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5"/>
      <c r="DW66" s="163"/>
      <c r="DX66" s="164"/>
      <c r="DY66" s="164"/>
      <c r="DZ66" s="164"/>
      <c r="EA66" s="164"/>
      <c r="EB66" s="164"/>
      <c r="EC66" s="164"/>
      <c r="ED66" s="164"/>
      <c r="EE66" s="164"/>
      <c r="EF66" s="164"/>
      <c r="EG66" s="165"/>
      <c r="EH66" s="163"/>
      <c r="EI66" s="164"/>
      <c r="EJ66" s="164"/>
      <c r="EK66" s="164"/>
      <c r="EL66" s="164"/>
      <c r="EM66" s="164"/>
      <c r="EN66" s="164"/>
      <c r="EO66" s="164"/>
      <c r="EP66" s="164"/>
      <c r="EQ66" s="164"/>
      <c r="ER66" s="165"/>
      <c r="ES66" s="166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8"/>
    </row>
    <row r="67" spans="1:161" s="2" customFormat="1" ht="103.5" customHeight="1">
      <c r="A67" s="177"/>
      <c r="B67" s="178"/>
      <c r="C67" s="178"/>
      <c r="D67" s="178"/>
      <c r="E67" s="178"/>
      <c r="F67" s="178"/>
      <c r="G67" s="178"/>
      <c r="H67" s="178"/>
      <c r="I67" s="178"/>
      <c r="J67" s="179"/>
      <c r="K67" s="156"/>
      <c r="L67" s="157"/>
      <c r="M67" s="157"/>
      <c r="N67" s="157"/>
      <c r="O67" s="157"/>
      <c r="P67" s="157"/>
      <c r="Q67" s="157"/>
      <c r="R67" s="157"/>
      <c r="S67" s="157"/>
      <c r="T67" s="158"/>
      <c r="U67" s="186"/>
      <c r="V67" s="187"/>
      <c r="W67" s="187"/>
      <c r="X67" s="187"/>
      <c r="Y67" s="187"/>
      <c r="Z67" s="187"/>
      <c r="AA67" s="187"/>
      <c r="AB67" s="187"/>
      <c r="AC67" s="187"/>
      <c r="AD67" s="188"/>
      <c r="AE67" s="186"/>
      <c r="AF67" s="187"/>
      <c r="AG67" s="187"/>
      <c r="AH67" s="187"/>
      <c r="AI67" s="187"/>
      <c r="AJ67" s="187"/>
      <c r="AK67" s="187"/>
      <c r="AL67" s="187"/>
      <c r="AM67" s="187"/>
      <c r="AN67" s="188"/>
      <c r="AO67" s="156"/>
      <c r="AP67" s="157"/>
      <c r="AQ67" s="157"/>
      <c r="AR67" s="157"/>
      <c r="AS67" s="157"/>
      <c r="AT67" s="157"/>
      <c r="AU67" s="157"/>
      <c r="AV67" s="157"/>
      <c r="AW67" s="157"/>
      <c r="AX67" s="158"/>
      <c r="AY67" s="186"/>
      <c r="AZ67" s="187"/>
      <c r="BA67" s="187"/>
      <c r="BB67" s="187"/>
      <c r="BC67" s="187"/>
      <c r="BD67" s="187"/>
      <c r="BE67" s="187"/>
      <c r="BF67" s="187"/>
      <c r="BG67" s="187"/>
      <c r="BH67" s="188"/>
      <c r="BI67" s="169" t="s">
        <v>349</v>
      </c>
      <c r="BJ67" s="170"/>
      <c r="BK67" s="170"/>
      <c r="BL67" s="170"/>
      <c r="BM67" s="170"/>
      <c r="BN67" s="170"/>
      <c r="BO67" s="170"/>
      <c r="BP67" s="170"/>
      <c r="BQ67" s="170"/>
      <c r="BR67" s="171"/>
      <c r="BS67" s="166" t="s">
        <v>184</v>
      </c>
      <c r="BT67" s="167"/>
      <c r="BU67" s="167"/>
      <c r="BV67" s="167"/>
      <c r="BW67" s="167"/>
      <c r="BX67" s="167"/>
      <c r="BY67" s="167"/>
      <c r="BZ67" s="167"/>
      <c r="CA67" s="167"/>
      <c r="CB67" s="168"/>
      <c r="CC67" s="172"/>
      <c r="CD67" s="173"/>
      <c r="CE67" s="173"/>
      <c r="CF67" s="173"/>
      <c r="CG67" s="173"/>
      <c r="CH67" s="173"/>
      <c r="CI67" s="173"/>
      <c r="CJ67" s="173"/>
      <c r="CK67" s="173"/>
      <c r="CL67" s="174"/>
      <c r="CM67" s="163">
        <v>100</v>
      </c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5"/>
      <c r="CY67" s="163">
        <v>100</v>
      </c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5"/>
      <c r="DK67" s="163">
        <v>100</v>
      </c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5"/>
      <c r="DW67" s="163"/>
      <c r="DX67" s="164"/>
      <c r="DY67" s="164"/>
      <c r="DZ67" s="164"/>
      <c r="EA67" s="164"/>
      <c r="EB67" s="164"/>
      <c r="EC67" s="164"/>
      <c r="ED67" s="164"/>
      <c r="EE67" s="164"/>
      <c r="EF67" s="164"/>
      <c r="EG67" s="165"/>
      <c r="EH67" s="163"/>
      <c r="EI67" s="164"/>
      <c r="EJ67" s="164"/>
      <c r="EK67" s="164"/>
      <c r="EL67" s="164"/>
      <c r="EM67" s="164"/>
      <c r="EN67" s="164"/>
      <c r="EO67" s="164"/>
      <c r="EP67" s="164"/>
      <c r="EQ67" s="164"/>
      <c r="ER67" s="165"/>
      <c r="ES67" s="166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8"/>
    </row>
    <row r="68" spans="1:161" s="2" customFormat="1" ht="45.75" customHeight="1">
      <c r="A68" s="180"/>
      <c r="B68" s="181"/>
      <c r="C68" s="181"/>
      <c r="D68" s="181"/>
      <c r="E68" s="181"/>
      <c r="F68" s="181"/>
      <c r="G68" s="181"/>
      <c r="H68" s="181"/>
      <c r="I68" s="181"/>
      <c r="J68" s="182"/>
      <c r="K68" s="159"/>
      <c r="L68" s="160"/>
      <c r="M68" s="160"/>
      <c r="N68" s="160"/>
      <c r="O68" s="160"/>
      <c r="P68" s="160"/>
      <c r="Q68" s="160"/>
      <c r="R68" s="160"/>
      <c r="S68" s="160"/>
      <c r="T68" s="161"/>
      <c r="U68" s="189"/>
      <c r="V68" s="190"/>
      <c r="W68" s="190"/>
      <c r="X68" s="190"/>
      <c r="Y68" s="190"/>
      <c r="Z68" s="190"/>
      <c r="AA68" s="190"/>
      <c r="AB68" s="190"/>
      <c r="AC68" s="190"/>
      <c r="AD68" s="191"/>
      <c r="AE68" s="189"/>
      <c r="AF68" s="190"/>
      <c r="AG68" s="190"/>
      <c r="AH68" s="190"/>
      <c r="AI68" s="190"/>
      <c r="AJ68" s="190"/>
      <c r="AK68" s="190"/>
      <c r="AL68" s="190"/>
      <c r="AM68" s="190"/>
      <c r="AN68" s="191"/>
      <c r="AO68" s="159"/>
      <c r="AP68" s="160"/>
      <c r="AQ68" s="160"/>
      <c r="AR68" s="160"/>
      <c r="AS68" s="160"/>
      <c r="AT68" s="160"/>
      <c r="AU68" s="160"/>
      <c r="AV68" s="160"/>
      <c r="AW68" s="160"/>
      <c r="AX68" s="161"/>
      <c r="AY68" s="189"/>
      <c r="AZ68" s="190"/>
      <c r="BA68" s="190"/>
      <c r="BB68" s="190"/>
      <c r="BC68" s="190"/>
      <c r="BD68" s="190"/>
      <c r="BE68" s="190"/>
      <c r="BF68" s="190"/>
      <c r="BG68" s="190"/>
      <c r="BH68" s="191"/>
      <c r="BI68" s="169" t="s">
        <v>350</v>
      </c>
      <c r="BJ68" s="170"/>
      <c r="BK68" s="170"/>
      <c r="BL68" s="170"/>
      <c r="BM68" s="170"/>
      <c r="BN68" s="170"/>
      <c r="BO68" s="170"/>
      <c r="BP68" s="170"/>
      <c r="BQ68" s="170"/>
      <c r="BR68" s="171"/>
      <c r="BS68" s="166" t="s">
        <v>184</v>
      </c>
      <c r="BT68" s="167"/>
      <c r="BU68" s="167"/>
      <c r="BV68" s="167"/>
      <c r="BW68" s="167"/>
      <c r="BX68" s="167"/>
      <c r="BY68" s="167"/>
      <c r="BZ68" s="167"/>
      <c r="CA68" s="167"/>
      <c r="CB68" s="168"/>
      <c r="CC68" s="172"/>
      <c r="CD68" s="173"/>
      <c r="CE68" s="173"/>
      <c r="CF68" s="173"/>
      <c r="CG68" s="173"/>
      <c r="CH68" s="173"/>
      <c r="CI68" s="173"/>
      <c r="CJ68" s="173"/>
      <c r="CK68" s="173"/>
      <c r="CL68" s="174"/>
      <c r="CM68" s="163">
        <v>100</v>
      </c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5"/>
      <c r="CY68" s="163">
        <v>100</v>
      </c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5"/>
      <c r="DK68" s="163">
        <v>100</v>
      </c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5"/>
      <c r="DW68" s="163"/>
      <c r="DX68" s="164"/>
      <c r="DY68" s="164"/>
      <c r="DZ68" s="164"/>
      <c r="EA68" s="164"/>
      <c r="EB68" s="164"/>
      <c r="EC68" s="164"/>
      <c r="ED68" s="164"/>
      <c r="EE68" s="164"/>
      <c r="EF68" s="164"/>
      <c r="EG68" s="165"/>
      <c r="EH68" s="163"/>
      <c r="EI68" s="164"/>
      <c r="EJ68" s="164"/>
      <c r="EK68" s="164"/>
      <c r="EL68" s="164"/>
      <c r="EM68" s="164"/>
      <c r="EN68" s="164"/>
      <c r="EO68" s="164"/>
      <c r="EP68" s="164"/>
      <c r="EQ68" s="164"/>
      <c r="ER68" s="165"/>
      <c r="ES68" s="166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8"/>
    </row>
    <row r="69" spans="1:161" s="2" customFormat="1" ht="83.25" customHeight="1">
      <c r="A69" s="144" t="s">
        <v>369</v>
      </c>
      <c r="B69" s="175"/>
      <c r="C69" s="175"/>
      <c r="D69" s="175"/>
      <c r="E69" s="175"/>
      <c r="F69" s="175"/>
      <c r="G69" s="175"/>
      <c r="H69" s="175"/>
      <c r="I69" s="175"/>
      <c r="J69" s="176"/>
      <c r="K69" s="153" t="s">
        <v>370</v>
      </c>
      <c r="L69" s="154"/>
      <c r="M69" s="154"/>
      <c r="N69" s="154"/>
      <c r="O69" s="154"/>
      <c r="P69" s="154"/>
      <c r="Q69" s="154"/>
      <c r="R69" s="154"/>
      <c r="S69" s="154"/>
      <c r="T69" s="155"/>
      <c r="U69" s="183"/>
      <c r="V69" s="184"/>
      <c r="W69" s="184"/>
      <c r="X69" s="184"/>
      <c r="Y69" s="184"/>
      <c r="Z69" s="184"/>
      <c r="AA69" s="184"/>
      <c r="AB69" s="184"/>
      <c r="AC69" s="184"/>
      <c r="AD69" s="185"/>
      <c r="AE69" s="183"/>
      <c r="AF69" s="184"/>
      <c r="AG69" s="184"/>
      <c r="AH69" s="184"/>
      <c r="AI69" s="184"/>
      <c r="AJ69" s="184"/>
      <c r="AK69" s="184"/>
      <c r="AL69" s="184"/>
      <c r="AM69" s="184"/>
      <c r="AN69" s="185"/>
      <c r="AO69" s="153" t="s">
        <v>347</v>
      </c>
      <c r="AP69" s="154"/>
      <c r="AQ69" s="154"/>
      <c r="AR69" s="154"/>
      <c r="AS69" s="154"/>
      <c r="AT69" s="154"/>
      <c r="AU69" s="154"/>
      <c r="AV69" s="154"/>
      <c r="AW69" s="154"/>
      <c r="AX69" s="155"/>
      <c r="AY69" s="183"/>
      <c r="AZ69" s="184"/>
      <c r="BA69" s="184"/>
      <c r="BB69" s="184"/>
      <c r="BC69" s="184"/>
      <c r="BD69" s="184"/>
      <c r="BE69" s="184"/>
      <c r="BF69" s="184"/>
      <c r="BG69" s="184"/>
      <c r="BH69" s="185"/>
      <c r="BI69" s="169" t="s">
        <v>348</v>
      </c>
      <c r="BJ69" s="170"/>
      <c r="BK69" s="170"/>
      <c r="BL69" s="170"/>
      <c r="BM69" s="170"/>
      <c r="BN69" s="170"/>
      <c r="BO69" s="170"/>
      <c r="BP69" s="170"/>
      <c r="BQ69" s="170"/>
      <c r="BR69" s="171"/>
      <c r="BS69" s="166" t="s">
        <v>184</v>
      </c>
      <c r="BT69" s="167"/>
      <c r="BU69" s="167"/>
      <c r="BV69" s="167"/>
      <c r="BW69" s="167"/>
      <c r="BX69" s="167"/>
      <c r="BY69" s="167"/>
      <c r="BZ69" s="167"/>
      <c r="CA69" s="167"/>
      <c r="CB69" s="168"/>
      <c r="CC69" s="172"/>
      <c r="CD69" s="173"/>
      <c r="CE69" s="173"/>
      <c r="CF69" s="173"/>
      <c r="CG69" s="173"/>
      <c r="CH69" s="173"/>
      <c r="CI69" s="173"/>
      <c r="CJ69" s="173"/>
      <c r="CK69" s="173"/>
      <c r="CL69" s="174"/>
      <c r="CM69" s="163">
        <v>100</v>
      </c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5"/>
      <c r="CY69" s="163">
        <v>100</v>
      </c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5"/>
      <c r="DK69" s="163">
        <v>100</v>
      </c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5"/>
      <c r="DW69" s="163"/>
      <c r="DX69" s="164"/>
      <c r="DY69" s="164"/>
      <c r="DZ69" s="164"/>
      <c r="EA69" s="164"/>
      <c r="EB69" s="164"/>
      <c r="EC69" s="164"/>
      <c r="ED69" s="164"/>
      <c r="EE69" s="164"/>
      <c r="EF69" s="164"/>
      <c r="EG69" s="165"/>
      <c r="EH69" s="163"/>
      <c r="EI69" s="164"/>
      <c r="EJ69" s="164"/>
      <c r="EK69" s="164"/>
      <c r="EL69" s="164"/>
      <c r="EM69" s="164"/>
      <c r="EN69" s="164"/>
      <c r="EO69" s="164"/>
      <c r="EP69" s="164"/>
      <c r="EQ69" s="164"/>
      <c r="ER69" s="165"/>
      <c r="ES69" s="166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8"/>
    </row>
    <row r="70" spans="1:161" s="2" customFormat="1" ht="103.5" customHeight="1">
      <c r="A70" s="177"/>
      <c r="B70" s="178"/>
      <c r="C70" s="178"/>
      <c r="D70" s="178"/>
      <c r="E70" s="178"/>
      <c r="F70" s="178"/>
      <c r="G70" s="178"/>
      <c r="H70" s="178"/>
      <c r="I70" s="178"/>
      <c r="J70" s="179"/>
      <c r="K70" s="156"/>
      <c r="L70" s="157"/>
      <c r="M70" s="157"/>
      <c r="N70" s="157"/>
      <c r="O70" s="157"/>
      <c r="P70" s="157"/>
      <c r="Q70" s="157"/>
      <c r="R70" s="157"/>
      <c r="S70" s="157"/>
      <c r="T70" s="158"/>
      <c r="U70" s="186"/>
      <c r="V70" s="187"/>
      <c r="W70" s="187"/>
      <c r="X70" s="187"/>
      <c r="Y70" s="187"/>
      <c r="Z70" s="187"/>
      <c r="AA70" s="187"/>
      <c r="AB70" s="187"/>
      <c r="AC70" s="187"/>
      <c r="AD70" s="188"/>
      <c r="AE70" s="186"/>
      <c r="AF70" s="187"/>
      <c r="AG70" s="187"/>
      <c r="AH70" s="187"/>
      <c r="AI70" s="187"/>
      <c r="AJ70" s="187"/>
      <c r="AK70" s="187"/>
      <c r="AL70" s="187"/>
      <c r="AM70" s="187"/>
      <c r="AN70" s="188"/>
      <c r="AO70" s="156"/>
      <c r="AP70" s="157"/>
      <c r="AQ70" s="157"/>
      <c r="AR70" s="157"/>
      <c r="AS70" s="157"/>
      <c r="AT70" s="157"/>
      <c r="AU70" s="157"/>
      <c r="AV70" s="157"/>
      <c r="AW70" s="157"/>
      <c r="AX70" s="158"/>
      <c r="AY70" s="186"/>
      <c r="AZ70" s="187"/>
      <c r="BA70" s="187"/>
      <c r="BB70" s="187"/>
      <c r="BC70" s="187"/>
      <c r="BD70" s="187"/>
      <c r="BE70" s="187"/>
      <c r="BF70" s="187"/>
      <c r="BG70" s="187"/>
      <c r="BH70" s="188"/>
      <c r="BI70" s="169" t="s">
        <v>349</v>
      </c>
      <c r="BJ70" s="170"/>
      <c r="BK70" s="170"/>
      <c r="BL70" s="170"/>
      <c r="BM70" s="170"/>
      <c r="BN70" s="170"/>
      <c r="BO70" s="170"/>
      <c r="BP70" s="170"/>
      <c r="BQ70" s="170"/>
      <c r="BR70" s="171"/>
      <c r="BS70" s="166" t="s">
        <v>184</v>
      </c>
      <c r="BT70" s="167"/>
      <c r="BU70" s="167"/>
      <c r="BV70" s="167"/>
      <c r="BW70" s="167"/>
      <c r="BX70" s="167"/>
      <c r="BY70" s="167"/>
      <c r="BZ70" s="167"/>
      <c r="CA70" s="167"/>
      <c r="CB70" s="168"/>
      <c r="CC70" s="172"/>
      <c r="CD70" s="173"/>
      <c r="CE70" s="173"/>
      <c r="CF70" s="173"/>
      <c r="CG70" s="173"/>
      <c r="CH70" s="173"/>
      <c r="CI70" s="173"/>
      <c r="CJ70" s="173"/>
      <c r="CK70" s="173"/>
      <c r="CL70" s="174"/>
      <c r="CM70" s="163">
        <v>95</v>
      </c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5"/>
      <c r="CY70" s="163">
        <v>95</v>
      </c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5"/>
      <c r="DK70" s="163">
        <v>100</v>
      </c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5"/>
      <c r="DW70" s="163"/>
      <c r="DX70" s="164"/>
      <c r="DY70" s="164"/>
      <c r="DZ70" s="164"/>
      <c r="EA70" s="164"/>
      <c r="EB70" s="164"/>
      <c r="EC70" s="164"/>
      <c r="ED70" s="164"/>
      <c r="EE70" s="164"/>
      <c r="EF70" s="164"/>
      <c r="EG70" s="165"/>
      <c r="EH70" s="163"/>
      <c r="EI70" s="164"/>
      <c r="EJ70" s="164"/>
      <c r="EK70" s="164"/>
      <c r="EL70" s="164"/>
      <c r="EM70" s="164"/>
      <c r="EN70" s="164"/>
      <c r="EO70" s="164"/>
      <c r="EP70" s="164"/>
      <c r="EQ70" s="164"/>
      <c r="ER70" s="165"/>
      <c r="ES70" s="166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8"/>
    </row>
    <row r="71" spans="1:161" s="2" customFormat="1" ht="45.75" customHeight="1">
      <c r="A71" s="180"/>
      <c r="B71" s="181"/>
      <c r="C71" s="181"/>
      <c r="D71" s="181"/>
      <c r="E71" s="181"/>
      <c r="F71" s="181"/>
      <c r="G71" s="181"/>
      <c r="H71" s="181"/>
      <c r="I71" s="181"/>
      <c r="J71" s="182"/>
      <c r="K71" s="159"/>
      <c r="L71" s="160"/>
      <c r="M71" s="160"/>
      <c r="N71" s="160"/>
      <c r="O71" s="160"/>
      <c r="P71" s="160"/>
      <c r="Q71" s="160"/>
      <c r="R71" s="160"/>
      <c r="S71" s="160"/>
      <c r="T71" s="161"/>
      <c r="U71" s="189"/>
      <c r="V71" s="190"/>
      <c r="W71" s="190"/>
      <c r="X71" s="190"/>
      <c r="Y71" s="190"/>
      <c r="Z71" s="190"/>
      <c r="AA71" s="190"/>
      <c r="AB71" s="190"/>
      <c r="AC71" s="190"/>
      <c r="AD71" s="191"/>
      <c r="AE71" s="189"/>
      <c r="AF71" s="190"/>
      <c r="AG71" s="190"/>
      <c r="AH71" s="190"/>
      <c r="AI71" s="190"/>
      <c r="AJ71" s="190"/>
      <c r="AK71" s="190"/>
      <c r="AL71" s="190"/>
      <c r="AM71" s="190"/>
      <c r="AN71" s="191"/>
      <c r="AO71" s="159"/>
      <c r="AP71" s="160"/>
      <c r="AQ71" s="160"/>
      <c r="AR71" s="160"/>
      <c r="AS71" s="160"/>
      <c r="AT71" s="160"/>
      <c r="AU71" s="160"/>
      <c r="AV71" s="160"/>
      <c r="AW71" s="160"/>
      <c r="AX71" s="161"/>
      <c r="AY71" s="189"/>
      <c r="AZ71" s="190"/>
      <c r="BA71" s="190"/>
      <c r="BB71" s="190"/>
      <c r="BC71" s="190"/>
      <c r="BD71" s="190"/>
      <c r="BE71" s="190"/>
      <c r="BF71" s="190"/>
      <c r="BG71" s="190"/>
      <c r="BH71" s="191"/>
      <c r="BI71" s="169" t="s">
        <v>350</v>
      </c>
      <c r="BJ71" s="170"/>
      <c r="BK71" s="170"/>
      <c r="BL71" s="170"/>
      <c r="BM71" s="170"/>
      <c r="BN71" s="170"/>
      <c r="BO71" s="170"/>
      <c r="BP71" s="170"/>
      <c r="BQ71" s="170"/>
      <c r="BR71" s="171"/>
      <c r="BS71" s="166" t="s">
        <v>184</v>
      </c>
      <c r="BT71" s="167"/>
      <c r="BU71" s="167"/>
      <c r="BV71" s="167"/>
      <c r="BW71" s="167"/>
      <c r="BX71" s="167"/>
      <c r="BY71" s="167"/>
      <c r="BZ71" s="167"/>
      <c r="CA71" s="167"/>
      <c r="CB71" s="168"/>
      <c r="CC71" s="172"/>
      <c r="CD71" s="173"/>
      <c r="CE71" s="173"/>
      <c r="CF71" s="173"/>
      <c r="CG71" s="173"/>
      <c r="CH71" s="173"/>
      <c r="CI71" s="173"/>
      <c r="CJ71" s="173"/>
      <c r="CK71" s="173"/>
      <c r="CL71" s="174"/>
      <c r="CM71" s="163">
        <v>100</v>
      </c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5"/>
      <c r="CY71" s="163">
        <v>100</v>
      </c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5"/>
      <c r="DK71" s="163">
        <v>100</v>
      </c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5"/>
      <c r="DW71" s="163"/>
      <c r="DX71" s="164"/>
      <c r="DY71" s="164"/>
      <c r="DZ71" s="164"/>
      <c r="EA71" s="164"/>
      <c r="EB71" s="164"/>
      <c r="EC71" s="164"/>
      <c r="ED71" s="164"/>
      <c r="EE71" s="164"/>
      <c r="EF71" s="164"/>
      <c r="EG71" s="165"/>
      <c r="EH71" s="163"/>
      <c r="EI71" s="164"/>
      <c r="EJ71" s="164"/>
      <c r="EK71" s="164"/>
      <c r="EL71" s="164"/>
      <c r="EM71" s="164"/>
      <c r="EN71" s="164"/>
      <c r="EO71" s="164"/>
      <c r="EP71" s="164"/>
      <c r="EQ71" s="164"/>
      <c r="ER71" s="165"/>
      <c r="ES71" s="166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8"/>
    </row>
    <row r="72" spans="1:161" s="2" customFormat="1" ht="83.25" customHeight="1">
      <c r="A72" s="144" t="s">
        <v>373</v>
      </c>
      <c r="B72" s="175"/>
      <c r="C72" s="175"/>
      <c r="D72" s="175"/>
      <c r="E72" s="175"/>
      <c r="F72" s="175"/>
      <c r="G72" s="175"/>
      <c r="H72" s="175"/>
      <c r="I72" s="175"/>
      <c r="J72" s="176"/>
      <c r="K72" s="153" t="s">
        <v>382</v>
      </c>
      <c r="L72" s="154"/>
      <c r="M72" s="154"/>
      <c r="N72" s="154"/>
      <c r="O72" s="154"/>
      <c r="P72" s="154"/>
      <c r="Q72" s="154"/>
      <c r="R72" s="154"/>
      <c r="S72" s="154"/>
      <c r="T72" s="155"/>
      <c r="U72" s="183"/>
      <c r="V72" s="184"/>
      <c r="W72" s="184"/>
      <c r="X72" s="184"/>
      <c r="Y72" s="184"/>
      <c r="Z72" s="184"/>
      <c r="AA72" s="184"/>
      <c r="AB72" s="184"/>
      <c r="AC72" s="184"/>
      <c r="AD72" s="185"/>
      <c r="AE72" s="183"/>
      <c r="AF72" s="184"/>
      <c r="AG72" s="184"/>
      <c r="AH72" s="184"/>
      <c r="AI72" s="184"/>
      <c r="AJ72" s="184"/>
      <c r="AK72" s="184"/>
      <c r="AL72" s="184"/>
      <c r="AM72" s="184"/>
      <c r="AN72" s="185"/>
      <c r="AO72" s="153" t="s">
        <v>347</v>
      </c>
      <c r="AP72" s="154"/>
      <c r="AQ72" s="154"/>
      <c r="AR72" s="154"/>
      <c r="AS72" s="154"/>
      <c r="AT72" s="154"/>
      <c r="AU72" s="154"/>
      <c r="AV72" s="154"/>
      <c r="AW72" s="154"/>
      <c r="AX72" s="155"/>
      <c r="AY72" s="183"/>
      <c r="AZ72" s="184"/>
      <c r="BA72" s="184"/>
      <c r="BB72" s="184"/>
      <c r="BC72" s="184"/>
      <c r="BD72" s="184"/>
      <c r="BE72" s="184"/>
      <c r="BF72" s="184"/>
      <c r="BG72" s="184"/>
      <c r="BH72" s="185"/>
      <c r="BI72" s="169" t="s">
        <v>348</v>
      </c>
      <c r="BJ72" s="170"/>
      <c r="BK72" s="170"/>
      <c r="BL72" s="170"/>
      <c r="BM72" s="170"/>
      <c r="BN72" s="170"/>
      <c r="BO72" s="170"/>
      <c r="BP72" s="170"/>
      <c r="BQ72" s="170"/>
      <c r="BR72" s="171"/>
      <c r="BS72" s="166" t="s">
        <v>184</v>
      </c>
      <c r="BT72" s="167"/>
      <c r="BU72" s="167"/>
      <c r="BV72" s="167"/>
      <c r="BW72" s="167"/>
      <c r="BX72" s="167"/>
      <c r="BY72" s="167"/>
      <c r="BZ72" s="167"/>
      <c r="CA72" s="167"/>
      <c r="CB72" s="168"/>
      <c r="CC72" s="172"/>
      <c r="CD72" s="173"/>
      <c r="CE72" s="173"/>
      <c r="CF72" s="173"/>
      <c r="CG72" s="173"/>
      <c r="CH72" s="173"/>
      <c r="CI72" s="173"/>
      <c r="CJ72" s="173"/>
      <c r="CK72" s="173"/>
      <c r="CL72" s="174"/>
      <c r="CM72" s="163">
        <v>100</v>
      </c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5"/>
      <c r="CY72" s="163">
        <v>100</v>
      </c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5"/>
      <c r="DK72" s="163">
        <v>100</v>
      </c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5"/>
      <c r="DW72" s="163"/>
      <c r="DX72" s="164"/>
      <c r="DY72" s="164"/>
      <c r="DZ72" s="164"/>
      <c r="EA72" s="164"/>
      <c r="EB72" s="164"/>
      <c r="EC72" s="164"/>
      <c r="ED72" s="164"/>
      <c r="EE72" s="164"/>
      <c r="EF72" s="164"/>
      <c r="EG72" s="165"/>
      <c r="EH72" s="163"/>
      <c r="EI72" s="164"/>
      <c r="EJ72" s="164"/>
      <c r="EK72" s="164"/>
      <c r="EL72" s="164"/>
      <c r="EM72" s="164"/>
      <c r="EN72" s="164"/>
      <c r="EO72" s="164"/>
      <c r="EP72" s="164"/>
      <c r="EQ72" s="164"/>
      <c r="ER72" s="165"/>
      <c r="ES72" s="166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8"/>
    </row>
    <row r="73" spans="1:161" s="2" customFormat="1" ht="103.5" customHeight="1">
      <c r="A73" s="177"/>
      <c r="B73" s="178"/>
      <c r="C73" s="178"/>
      <c r="D73" s="178"/>
      <c r="E73" s="178"/>
      <c r="F73" s="178"/>
      <c r="G73" s="178"/>
      <c r="H73" s="178"/>
      <c r="I73" s="178"/>
      <c r="J73" s="179"/>
      <c r="K73" s="156"/>
      <c r="L73" s="157"/>
      <c r="M73" s="157"/>
      <c r="N73" s="157"/>
      <c r="O73" s="157"/>
      <c r="P73" s="157"/>
      <c r="Q73" s="157"/>
      <c r="R73" s="157"/>
      <c r="S73" s="157"/>
      <c r="T73" s="158"/>
      <c r="U73" s="186"/>
      <c r="V73" s="187"/>
      <c r="W73" s="187"/>
      <c r="X73" s="187"/>
      <c r="Y73" s="187"/>
      <c r="Z73" s="187"/>
      <c r="AA73" s="187"/>
      <c r="AB73" s="187"/>
      <c r="AC73" s="187"/>
      <c r="AD73" s="188"/>
      <c r="AE73" s="186"/>
      <c r="AF73" s="187"/>
      <c r="AG73" s="187"/>
      <c r="AH73" s="187"/>
      <c r="AI73" s="187"/>
      <c r="AJ73" s="187"/>
      <c r="AK73" s="187"/>
      <c r="AL73" s="187"/>
      <c r="AM73" s="187"/>
      <c r="AN73" s="188"/>
      <c r="AO73" s="156"/>
      <c r="AP73" s="157"/>
      <c r="AQ73" s="157"/>
      <c r="AR73" s="157"/>
      <c r="AS73" s="157"/>
      <c r="AT73" s="157"/>
      <c r="AU73" s="157"/>
      <c r="AV73" s="157"/>
      <c r="AW73" s="157"/>
      <c r="AX73" s="158"/>
      <c r="AY73" s="186"/>
      <c r="AZ73" s="187"/>
      <c r="BA73" s="187"/>
      <c r="BB73" s="187"/>
      <c r="BC73" s="187"/>
      <c r="BD73" s="187"/>
      <c r="BE73" s="187"/>
      <c r="BF73" s="187"/>
      <c r="BG73" s="187"/>
      <c r="BH73" s="188"/>
      <c r="BI73" s="169" t="s">
        <v>349</v>
      </c>
      <c r="BJ73" s="170"/>
      <c r="BK73" s="170"/>
      <c r="BL73" s="170"/>
      <c r="BM73" s="170"/>
      <c r="BN73" s="170"/>
      <c r="BO73" s="170"/>
      <c r="BP73" s="170"/>
      <c r="BQ73" s="170"/>
      <c r="BR73" s="171"/>
      <c r="BS73" s="166" t="s">
        <v>184</v>
      </c>
      <c r="BT73" s="167"/>
      <c r="BU73" s="167"/>
      <c r="BV73" s="167"/>
      <c r="BW73" s="167"/>
      <c r="BX73" s="167"/>
      <c r="BY73" s="167"/>
      <c r="BZ73" s="167"/>
      <c r="CA73" s="167"/>
      <c r="CB73" s="168"/>
      <c r="CC73" s="172"/>
      <c r="CD73" s="173"/>
      <c r="CE73" s="173"/>
      <c r="CF73" s="173"/>
      <c r="CG73" s="173"/>
      <c r="CH73" s="173"/>
      <c r="CI73" s="173"/>
      <c r="CJ73" s="173"/>
      <c r="CK73" s="173"/>
      <c r="CL73" s="174"/>
      <c r="CM73" s="163">
        <v>95</v>
      </c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5"/>
      <c r="CY73" s="163">
        <v>95</v>
      </c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5"/>
      <c r="DK73" s="163">
        <v>100</v>
      </c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5"/>
      <c r="DW73" s="163"/>
      <c r="DX73" s="164"/>
      <c r="DY73" s="164"/>
      <c r="DZ73" s="164"/>
      <c r="EA73" s="164"/>
      <c r="EB73" s="164"/>
      <c r="EC73" s="164"/>
      <c r="ED73" s="164"/>
      <c r="EE73" s="164"/>
      <c r="EF73" s="164"/>
      <c r="EG73" s="165"/>
      <c r="EH73" s="163"/>
      <c r="EI73" s="164"/>
      <c r="EJ73" s="164"/>
      <c r="EK73" s="164"/>
      <c r="EL73" s="164"/>
      <c r="EM73" s="164"/>
      <c r="EN73" s="164"/>
      <c r="EO73" s="164"/>
      <c r="EP73" s="164"/>
      <c r="EQ73" s="164"/>
      <c r="ER73" s="165"/>
      <c r="ES73" s="166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8"/>
    </row>
    <row r="74" spans="1:161" s="2" customFormat="1" ht="45.75" customHeight="1">
      <c r="A74" s="180"/>
      <c r="B74" s="181"/>
      <c r="C74" s="181"/>
      <c r="D74" s="181"/>
      <c r="E74" s="181"/>
      <c r="F74" s="181"/>
      <c r="G74" s="181"/>
      <c r="H74" s="181"/>
      <c r="I74" s="181"/>
      <c r="J74" s="182"/>
      <c r="K74" s="159"/>
      <c r="L74" s="160"/>
      <c r="M74" s="160"/>
      <c r="N74" s="160"/>
      <c r="O74" s="160"/>
      <c r="P74" s="160"/>
      <c r="Q74" s="160"/>
      <c r="R74" s="160"/>
      <c r="S74" s="160"/>
      <c r="T74" s="161"/>
      <c r="U74" s="189"/>
      <c r="V74" s="190"/>
      <c r="W74" s="190"/>
      <c r="X74" s="190"/>
      <c r="Y74" s="190"/>
      <c r="Z74" s="190"/>
      <c r="AA74" s="190"/>
      <c r="AB74" s="190"/>
      <c r="AC74" s="190"/>
      <c r="AD74" s="191"/>
      <c r="AE74" s="189"/>
      <c r="AF74" s="190"/>
      <c r="AG74" s="190"/>
      <c r="AH74" s="190"/>
      <c r="AI74" s="190"/>
      <c r="AJ74" s="190"/>
      <c r="AK74" s="190"/>
      <c r="AL74" s="190"/>
      <c r="AM74" s="190"/>
      <c r="AN74" s="191"/>
      <c r="AO74" s="159"/>
      <c r="AP74" s="160"/>
      <c r="AQ74" s="160"/>
      <c r="AR74" s="160"/>
      <c r="AS74" s="160"/>
      <c r="AT74" s="160"/>
      <c r="AU74" s="160"/>
      <c r="AV74" s="160"/>
      <c r="AW74" s="160"/>
      <c r="AX74" s="161"/>
      <c r="AY74" s="189"/>
      <c r="AZ74" s="190"/>
      <c r="BA74" s="190"/>
      <c r="BB74" s="190"/>
      <c r="BC74" s="190"/>
      <c r="BD74" s="190"/>
      <c r="BE74" s="190"/>
      <c r="BF74" s="190"/>
      <c r="BG74" s="190"/>
      <c r="BH74" s="191"/>
      <c r="BI74" s="169" t="s">
        <v>350</v>
      </c>
      <c r="BJ74" s="170"/>
      <c r="BK74" s="170"/>
      <c r="BL74" s="170"/>
      <c r="BM74" s="170"/>
      <c r="BN74" s="170"/>
      <c r="BO74" s="170"/>
      <c r="BP74" s="170"/>
      <c r="BQ74" s="170"/>
      <c r="BR74" s="171"/>
      <c r="BS74" s="166" t="s">
        <v>184</v>
      </c>
      <c r="BT74" s="167"/>
      <c r="BU74" s="167"/>
      <c r="BV74" s="167"/>
      <c r="BW74" s="167"/>
      <c r="BX74" s="167"/>
      <c r="BY74" s="167"/>
      <c r="BZ74" s="167"/>
      <c r="CA74" s="167"/>
      <c r="CB74" s="168"/>
      <c r="CC74" s="172"/>
      <c r="CD74" s="173"/>
      <c r="CE74" s="173"/>
      <c r="CF74" s="173"/>
      <c r="CG74" s="173"/>
      <c r="CH74" s="173"/>
      <c r="CI74" s="173"/>
      <c r="CJ74" s="173"/>
      <c r="CK74" s="173"/>
      <c r="CL74" s="174"/>
      <c r="CM74" s="163">
        <v>100</v>
      </c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5"/>
      <c r="CY74" s="163">
        <v>100</v>
      </c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5"/>
      <c r="DK74" s="163">
        <v>100</v>
      </c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5"/>
      <c r="DW74" s="163"/>
      <c r="DX74" s="164"/>
      <c r="DY74" s="164"/>
      <c r="DZ74" s="164"/>
      <c r="EA74" s="164"/>
      <c r="EB74" s="164"/>
      <c r="EC74" s="164"/>
      <c r="ED74" s="164"/>
      <c r="EE74" s="164"/>
      <c r="EF74" s="164"/>
      <c r="EG74" s="165"/>
      <c r="EH74" s="163"/>
      <c r="EI74" s="164"/>
      <c r="EJ74" s="164"/>
      <c r="EK74" s="164"/>
      <c r="EL74" s="164"/>
      <c r="EM74" s="164"/>
      <c r="EN74" s="164"/>
      <c r="EO74" s="164"/>
      <c r="EP74" s="164"/>
      <c r="EQ74" s="164"/>
      <c r="ER74" s="165"/>
      <c r="ES74" s="166"/>
      <c r="ET74" s="167"/>
      <c r="EU74" s="167"/>
      <c r="EV74" s="167"/>
      <c r="EW74" s="167"/>
      <c r="EX74" s="167"/>
      <c r="EY74" s="167"/>
      <c r="EZ74" s="167"/>
      <c r="FA74" s="167"/>
      <c r="FB74" s="167"/>
      <c r="FC74" s="167"/>
      <c r="FD74" s="167"/>
      <c r="FE74" s="168"/>
    </row>
    <row r="75" spans="1:161" s="2" customFormat="1" ht="83.25" customHeight="1">
      <c r="A75" s="144" t="s">
        <v>377</v>
      </c>
      <c r="B75" s="175"/>
      <c r="C75" s="175"/>
      <c r="D75" s="175"/>
      <c r="E75" s="175"/>
      <c r="F75" s="175"/>
      <c r="G75" s="175"/>
      <c r="H75" s="175"/>
      <c r="I75" s="175"/>
      <c r="J75" s="176"/>
      <c r="K75" s="153" t="s">
        <v>378</v>
      </c>
      <c r="L75" s="154"/>
      <c r="M75" s="154"/>
      <c r="N75" s="154"/>
      <c r="O75" s="154"/>
      <c r="P75" s="154"/>
      <c r="Q75" s="154"/>
      <c r="R75" s="154"/>
      <c r="S75" s="154"/>
      <c r="T75" s="155"/>
      <c r="U75" s="183"/>
      <c r="V75" s="184"/>
      <c r="W75" s="184"/>
      <c r="X75" s="184"/>
      <c r="Y75" s="184"/>
      <c r="Z75" s="184"/>
      <c r="AA75" s="184"/>
      <c r="AB75" s="184"/>
      <c r="AC75" s="184"/>
      <c r="AD75" s="185"/>
      <c r="AE75" s="183"/>
      <c r="AF75" s="184"/>
      <c r="AG75" s="184"/>
      <c r="AH75" s="184"/>
      <c r="AI75" s="184"/>
      <c r="AJ75" s="184"/>
      <c r="AK75" s="184"/>
      <c r="AL75" s="184"/>
      <c r="AM75" s="184"/>
      <c r="AN75" s="185"/>
      <c r="AO75" s="153" t="s">
        <v>347</v>
      </c>
      <c r="AP75" s="154"/>
      <c r="AQ75" s="154"/>
      <c r="AR75" s="154"/>
      <c r="AS75" s="154"/>
      <c r="AT75" s="154"/>
      <c r="AU75" s="154"/>
      <c r="AV75" s="154"/>
      <c r="AW75" s="154"/>
      <c r="AX75" s="155"/>
      <c r="AY75" s="183"/>
      <c r="AZ75" s="184"/>
      <c r="BA75" s="184"/>
      <c r="BB75" s="184"/>
      <c r="BC75" s="184"/>
      <c r="BD75" s="184"/>
      <c r="BE75" s="184"/>
      <c r="BF75" s="184"/>
      <c r="BG75" s="184"/>
      <c r="BH75" s="185"/>
      <c r="BI75" s="169" t="s">
        <v>348</v>
      </c>
      <c r="BJ75" s="170"/>
      <c r="BK75" s="170"/>
      <c r="BL75" s="170"/>
      <c r="BM75" s="170"/>
      <c r="BN75" s="170"/>
      <c r="BO75" s="170"/>
      <c r="BP75" s="170"/>
      <c r="BQ75" s="170"/>
      <c r="BR75" s="171"/>
      <c r="BS75" s="166" t="s">
        <v>184</v>
      </c>
      <c r="BT75" s="167"/>
      <c r="BU75" s="167"/>
      <c r="BV75" s="167"/>
      <c r="BW75" s="167"/>
      <c r="BX75" s="167"/>
      <c r="BY75" s="167"/>
      <c r="BZ75" s="167"/>
      <c r="CA75" s="167"/>
      <c r="CB75" s="168"/>
      <c r="CC75" s="172"/>
      <c r="CD75" s="173"/>
      <c r="CE75" s="173"/>
      <c r="CF75" s="173"/>
      <c r="CG75" s="173"/>
      <c r="CH75" s="173"/>
      <c r="CI75" s="173"/>
      <c r="CJ75" s="173"/>
      <c r="CK75" s="173"/>
      <c r="CL75" s="174"/>
      <c r="CM75" s="163">
        <v>100</v>
      </c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5"/>
      <c r="CY75" s="163">
        <v>100</v>
      </c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5"/>
      <c r="DK75" s="163">
        <v>100</v>
      </c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5"/>
      <c r="DW75" s="163"/>
      <c r="DX75" s="164"/>
      <c r="DY75" s="164"/>
      <c r="DZ75" s="164"/>
      <c r="EA75" s="164"/>
      <c r="EB75" s="164"/>
      <c r="EC75" s="164"/>
      <c r="ED75" s="164"/>
      <c r="EE75" s="164"/>
      <c r="EF75" s="164"/>
      <c r="EG75" s="165"/>
      <c r="EH75" s="163"/>
      <c r="EI75" s="164"/>
      <c r="EJ75" s="164"/>
      <c r="EK75" s="164"/>
      <c r="EL75" s="164"/>
      <c r="EM75" s="164"/>
      <c r="EN75" s="164"/>
      <c r="EO75" s="164"/>
      <c r="EP75" s="164"/>
      <c r="EQ75" s="164"/>
      <c r="ER75" s="165"/>
      <c r="ES75" s="166"/>
      <c r="ET75" s="167"/>
      <c r="EU75" s="167"/>
      <c r="EV75" s="167"/>
      <c r="EW75" s="167"/>
      <c r="EX75" s="167"/>
      <c r="EY75" s="167"/>
      <c r="EZ75" s="167"/>
      <c r="FA75" s="167"/>
      <c r="FB75" s="167"/>
      <c r="FC75" s="167"/>
      <c r="FD75" s="167"/>
      <c r="FE75" s="168"/>
    </row>
    <row r="76" spans="1:161" s="2" customFormat="1" ht="103.5" customHeight="1">
      <c r="A76" s="177"/>
      <c r="B76" s="178"/>
      <c r="C76" s="178"/>
      <c r="D76" s="178"/>
      <c r="E76" s="178"/>
      <c r="F76" s="178"/>
      <c r="G76" s="178"/>
      <c r="H76" s="178"/>
      <c r="I76" s="178"/>
      <c r="J76" s="179"/>
      <c r="K76" s="156"/>
      <c r="L76" s="157"/>
      <c r="M76" s="157"/>
      <c r="N76" s="157"/>
      <c r="O76" s="157"/>
      <c r="P76" s="157"/>
      <c r="Q76" s="157"/>
      <c r="R76" s="157"/>
      <c r="S76" s="157"/>
      <c r="T76" s="158"/>
      <c r="U76" s="186"/>
      <c r="V76" s="187"/>
      <c r="W76" s="187"/>
      <c r="X76" s="187"/>
      <c r="Y76" s="187"/>
      <c r="Z76" s="187"/>
      <c r="AA76" s="187"/>
      <c r="AB76" s="187"/>
      <c r="AC76" s="187"/>
      <c r="AD76" s="188"/>
      <c r="AE76" s="186"/>
      <c r="AF76" s="187"/>
      <c r="AG76" s="187"/>
      <c r="AH76" s="187"/>
      <c r="AI76" s="187"/>
      <c r="AJ76" s="187"/>
      <c r="AK76" s="187"/>
      <c r="AL76" s="187"/>
      <c r="AM76" s="187"/>
      <c r="AN76" s="188"/>
      <c r="AO76" s="156"/>
      <c r="AP76" s="157"/>
      <c r="AQ76" s="157"/>
      <c r="AR76" s="157"/>
      <c r="AS76" s="157"/>
      <c r="AT76" s="157"/>
      <c r="AU76" s="157"/>
      <c r="AV76" s="157"/>
      <c r="AW76" s="157"/>
      <c r="AX76" s="158"/>
      <c r="AY76" s="186"/>
      <c r="AZ76" s="187"/>
      <c r="BA76" s="187"/>
      <c r="BB76" s="187"/>
      <c r="BC76" s="187"/>
      <c r="BD76" s="187"/>
      <c r="BE76" s="187"/>
      <c r="BF76" s="187"/>
      <c r="BG76" s="187"/>
      <c r="BH76" s="188"/>
      <c r="BI76" s="169" t="s">
        <v>349</v>
      </c>
      <c r="BJ76" s="170"/>
      <c r="BK76" s="170"/>
      <c r="BL76" s="170"/>
      <c r="BM76" s="170"/>
      <c r="BN76" s="170"/>
      <c r="BO76" s="170"/>
      <c r="BP76" s="170"/>
      <c r="BQ76" s="170"/>
      <c r="BR76" s="171"/>
      <c r="BS76" s="166" t="s">
        <v>184</v>
      </c>
      <c r="BT76" s="167"/>
      <c r="BU76" s="167"/>
      <c r="BV76" s="167"/>
      <c r="BW76" s="167"/>
      <c r="BX76" s="167"/>
      <c r="BY76" s="167"/>
      <c r="BZ76" s="167"/>
      <c r="CA76" s="167"/>
      <c r="CB76" s="168"/>
      <c r="CC76" s="172"/>
      <c r="CD76" s="173"/>
      <c r="CE76" s="173"/>
      <c r="CF76" s="173"/>
      <c r="CG76" s="173"/>
      <c r="CH76" s="173"/>
      <c r="CI76" s="173"/>
      <c r="CJ76" s="173"/>
      <c r="CK76" s="173"/>
      <c r="CL76" s="174"/>
      <c r="CM76" s="163">
        <v>95</v>
      </c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5"/>
      <c r="CY76" s="163">
        <v>95</v>
      </c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5"/>
      <c r="DK76" s="163">
        <v>100</v>
      </c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5"/>
      <c r="DW76" s="163"/>
      <c r="DX76" s="164"/>
      <c r="DY76" s="164"/>
      <c r="DZ76" s="164"/>
      <c r="EA76" s="164"/>
      <c r="EB76" s="164"/>
      <c r="EC76" s="164"/>
      <c r="ED76" s="164"/>
      <c r="EE76" s="164"/>
      <c r="EF76" s="164"/>
      <c r="EG76" s="165"/>
      <c r="EH76" s="163"/>
      <c r="EI76" s="164"/>
      <c r="EJ76" s="164"/>
      <c r="EK76" s="164"/>
      <c r="EL76" s="164"/>
      <c r="EM76" s="164"/>
      <c r="EN76" s="164"/>
      <c r="EO76" s="164"/>
      <c r="EP76" s="164"/>
      <c r="EQ76" s="164"/>
      <c r="ER76" s="165"/>
      <c r="ES76" s="166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8"/>
    </row>
    <row r="77" spans="1:161" s="2" customFormat="1" ht="45.75" customHeight="1">
      <c r="A77" s="180"/>
      <c r="B77" s="181"/>
      <c r="C77" s="181"/>
      <c r="D77" s="181"/>
      <c r="E77" s="181"/>
      <c r="F77" s="181"/>
      <c r="G77" s="181"/>
      <c r="H77" s="181"/>
      <c r="I77" s="181"/>
      <c r="J77" s="182"/>
      <c r="K77" s="159"/>
      <c r="L77" s="160"/>
      <c r="M77" s="160"/>
      <c r="N77" s="160"/>
      <c r="O77" s="160"/>
      <c r="P77" s="160"/>
      <c r="Q77" s="160"/>
      <c r="R77" s="160"/>
      <c r="S77" s="160"/>
      <c r="T77" s="161"/>
      <c r="U77" s="189"/>
      <c r="V77" s="190"/>
      <c r="W77" s="190"/>
      <c r="X77" s="190"/>
      <c r="Y77" s="190"/>
      <c r="Z77" s="190"/>
      <c r="AA77" s="190"/>
      <c r="AB77" s="190"/>
      <c r="AC77" s="190"/>
      <c r="AD77" s="191"/>
      <c r="AE77" s="189"/>
      <c r="AF77" s="190"/>
      <c r="AG77" s="190"/>
      <c r="AH77" s="190"/>
      <c r="AI77" s="190"/>
      <c r="AJ77" s="190"/>
      <c r="AK77" s="190"/>
      <c r="AL77" s="190"/>
      <c r="AM77" s="190"/>
      <c r="AN77" s="191"/>
      <c r="AO77" s="159"/>
      <c r="AP77" s="160"/>
      <c r="AQ77" s="160"/>
      <c r="AR77" s="160"/>
      <c r="AS77" s="160"/>
      <c r="AT77" s="160"/>
      <c r="AU77" s="160"/>
      <c r="AV77" s="160"/>
      <c r="AW77" s="160"/>
      <c r="AX77" s="161"/>
      <c r="AY77" s="189"/>
      <c r="AZ77" s="190"/>
      <c r="BA77" s="190"/>
      <c r="BB77" s="190"/>
      <c r="BC77" s="190"/>
      <c r="BD77" s="190"/>
      <c r="BE77" s="190"/>
      <c r="BF77" s="190"/>
      <c r="BG77" s="190"/>
      <c r="BH77" s="191"/>
      <c r="BI77" s="169" t="s">
        <v>350</v>
      </c>
      <c r="BJ77" s="170"/>
      <c r="BK77" s="170"/>
      <c r="BL77" s="170"/>
      <c r="BM77" s="170"/>
      <c r="BN77" s="170"/>
      <c r="BO77" s="170"/>
      <c r="BP77" s="170"/>
      <c r="BQ77" s="170"/>
      <c r="BR77" s="171"/>
      <c r="BS77" s="166" t="s">
        <v>184</v>
      </c>
      <c r="BT77" s="167"/>
      <c r="BU77" s="167"/>
      <c r="BV77" s="167"/>
      <c r="BW77" s="167"/>
      <c r="BX77" s="167"/>
      <c r="BY77" s="167"/>
      <c r="BZ77" s="167"/>
      <c r="CA77" s="167"/>
      <c r="CB77" s="168"/>
      <c r="CC77" s="172"/>
      <c r="CD77" s="173"/>
      <c r="CE77" s="173"/>
      <c r="CF77" s="173"/>
      <c r="CG77" s="173"/>
      <c r="CH77" s="173"/>
      <c r="CI77" s="173"/>
      <c r="CJ77" s="173"/>
      <c r="CK77" s="173"/>
      <c r="CL77" s="174"/>
      <c r="CM77" s="163">
        <v>100</v>
      </c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5"/>
      <c r="CY77" s="163">
        <v>100</v>
      </c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5"/>
      <c r="DK77" s="163">
        <v>100</v>
      </c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5"/>
      <c r="DW77" s="163"/>
      <c r="DX77" s="164"/>
      <c r="DY77" s="164"/>
      <c r="DZ77" s="164"/>
      <c r="EA77" s="164"/>
      <c r="EB77" s="164"/>
      <c r="EC77" s="164"/>
      <c r="ED77" s="164"/>
      <c r="EE77" s="164"/>
      <c r="EF77" s="164"/>
      <c r="EG77" s="165"/>
      <c r="EH77" s="163"/>
      <c r="EI77" s="164"/>
      <c r="EJ77" s="164"/>
      <c r="EK77" s="164"/>
      <c r="EL77" s="164"/>
      <c r="EM77" s="164"/>
      <c r="EN77" s="164"/>
      <c r="EO77" s="164"/>
      <c r="EP77" s="164"/>
      <c r="EQ77" s="164"/>
      <c r="ER77" s="165"/>
      <c r="ES77" s="166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8"/>
    </row>
    <row r="78" spans="1:161" s="2" customFormat="1" ht="83.25" customHeight="1">
      <c r="A78" s="144" t="s">
        <v>383</v>
      </c>
      <c r="B78" s="175"/>
      <c r="C78" s="175"/>
      <c r="D78" s="175"/>
      <c r="E78" s="175"/>
      <c r="F78" s="175"/>
      <c r="G78" s="175"/>
      <c r="H78" s="175"/>
      <c r="I78" s="175"/>
      <c r="J78" s="176"/>
      <c r="K78" s="153" t="s">
        <v>378</v>
      </c>
      <c r="L78" s="154"/>
      <c r="M78" s="154"/>
      <c r="N78" s="154"/>
      <c r="O78" s="154"/>
      <c r="P78" s="154"/>
      <c r="Q78" s="154"/>
      <c r="R78" s="154"/>
      <c r="S78" s="154"/>
      <c r="T78" s="155"/>
      <c r="U78" s="183"/>
      <c r="V78" s="184"/>
      <c r="W78" s="184"/>
      <c r="X78" s="184"/>
      <c r="Y78" s="184"/>
      <c r="Z78" s="184"/>
      <c r="AA78" s="184"/>
      <c r="AB78" s="184"/>
      <c r="AC78" s="184"/>
      <c r="AD78" s="185"/>
      <c r="AE78" s="183"/>
      <c r="AF78" s="184"/>
      <c r="AG78" s="184"/>
      <c r="AH78" s="184"/>
      <c r="AI78" s="184"/>
      <c r="AJ78" s="184"/>
      <c r="AK78" s="184"/>
      <c r="AL78" s="184"/>
      <c r="AM78" s="184"/>
      <c r="AN78" s="185"/>
      <c r="AO78" s="153" t="s">
        <v>347</v>
      </c>
      <c r="AP78" s="154"/>
      <c r="AQ78" s="154"/>
      <c r="AR78" s="154"/>
      <c r="AS78" s="154"/>
      <c r="AT78" s="154"/>
      <c r="AU78" s="154"/>
      <c r="AV78" s="154"/>
      <c r="AW78" s="154"/>
      <c r="AX78" s="155"/>
      <c r="AY78" s="183"/>
      <c r="AZ78" s="184"/>
      <c r="BA78" s="184"/>
      <c r="BB78" s="184"/>
      <c r="BC78" s="184"/>
      <c r="BD78" s="184"/>
      <c r="BE78" s="184"/>
      <c r="BF78" s="184"/>
      <c r="BG78" s="184"/>
      <c r="BH78" s="185"/>
      <c r="BI78" s="169" t="s">
        <v>348</v>
      </c>
      <c r="BJ78" s="170"/>
      <c r="BK78" s="170"/>
      <c r="BL78" s="170"/>
      <c r="BM78" s="170"/>
      <c r="BN78" s="170"/>
      <c r="BO78" s="170"/>
      <c r="BP78" s="170"/>
      <c r="BQ78" s="170"/>
      <c r="BR78" s="171"/>
      <c r="BS78" s="166" t="s">
        <v>184</v>
      </c>
      <c r="BT78" s="167"/>
      <c r="BU78" s="167"/>
      <c r="BV78" s="167"/>
      <c r="BW78" s="167"/>
      <c r="BX78" s="167"/>
      <c r="BY78" s="167"/>
      <c r="BZ78" s="167"/>
      <c r="CA78" s="167"/>
      <c r="CB78" s="168"/>
      <c r="CC78" s="172"/>
      <c r="CD78" s="173"/>
      <c r="CE78" s="173"/>
      <c r="CF78" s="173"/>
      <c r="CG78" s="173"/>
      <c r="CH78" s="173"/>
      <c r="CI78" s="173"/>
      <c r="CJ78" s="173"/>
      <c r="CK78" s="173"/>
      <c r="CL78" s="174"/>
      <c r="CM78" s="163">
        <v>100</v>
      </c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5"/>
      <c r="CY78" s="163">
        <v>100</v>
      </c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5"/>
      <c r="DK78" s="163">
        <v>100</v>
      </c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5"/>
      <c r="DW78" s="163"/>
      <c r="DX78" s="164"/>
      <c r="DY78" s="164"/>
      <c r="DZ78" s="164"/>
      <c r="EA78" s="164"/>
      <c r="EB78" s="164"/>
      <c r="EC78" s="164"/>
      <c r="ED78" s="164"/>
      <c r="EE78" s="164"/>
      <c r="EF78" s="164"/>
      <c r="EG78" s="165"/>
      <c r="EH78" s="163"/>
      <c r="EI78" s="164"/>
      <c r="EJ78" s="164"/>
      <c r="EK78" s="164"/>
      <c r="EL78" s="164"/>
      <c r="EM78" s="164"/>
      <c r="EN78" s="164"/>
      <c r="EO78" s="164"/>
      <c r="EP78" s="164"/>
      <c r="EQ78" s="164"/>
      <c r="ER78" s="165"/>
      <c r="ES78" s="166"/>
      <c r="ET78" s="167"/>
      <c r="EU78" s="167"/>
      <c r="EV78" s="167"/>
      <c r="EW78" s="167"/>
      <c r="EX78" s="167"/>
      <c r="EY78" s="167"/>
      <c r="EZ78" s="167"/>
      <c r="FA78" s="167"/>
      <c r="FB78" s="167"/>
      <c r="FC78" s="167"/>
      <c r="FD78" s="167"/>
      <c r="FE78" s="168"/>
    </row>
    <row r="79" spans="1:161" s="2" customFormat="1" ht="103.5" customHeight="1">
      <c r="A79" s="177"/>
      <c r="B79" s="178"/>
      <c r="C79" s="178"/>
      <c r="D79" s="178"/>
      <c r="E79" s="178"/>
      <c r="F79" s="178"/>
      <c r="G79" s="178"/>
      <c r="H79" s="178"/>
      <c r="I79" s="178"/>
      <c r="J79" s="179"/>
      <c r="K79" s="156"/>
      <c r="L79" s="157"/>
      <c r="M79" s="157"/>
      <c r="N79" s="157"/>
      <c r="O79" s="157"/>
      <c r="P79" s="157"/>
      <c r="Q79" s="157"/>
      <c r="R79" s="157"/>
      <c r="S79" s="157"/>
      <c r="T79" s="158"/>
      <c r="U79" s="186"/>
      <c r="V79" s="187"/>
      <c r="W79" s="187"/>
      <c r="X79" s="187"/>
      <c r="Y79" s="187"/>
      <c r="Z79" s="187"/>
      <c r="AA79" s="187"/>
      <c r="AB79" s="187"/>
      <c r="AC79" s="187"/>
      <c r="AD79" s="188"/>
      <c r="AE79" s="186"/>
      <c r="AF79" s="187"/>
      <c r="AG79" s="187"/>
      <c r="AH79" s="187"/>
      <c r="AI79" s="187"/>
      <c r="AJ79" s="187"/>
      <c r="AK79" s="187"/>
      <c r="AL79" s="187"/>
      <c r="AM79" s="187"/>
      <c r="AN79" s="188"/>
      <c r="AO79" s="156"/>
      <c r="AP79" s="157"/>
      <c r="AQ79" s="157"/>
      <c r="AR79" s="157"/>
      <c r="AS79" s="157"/>
      <c r="AT79" s="157"/>
      <c r="AU79" s="157"/>
      <c r="AV79" s="157"/>
      <c r="AW79" s="157"/>
      <c r="AX79" s="158"/>
      <c r="AY79" s="186"/>
      <c r="AZ79" s="187"/>
      <c r="BA79" s="187"/>
      <c r="BB79" s="187"/>
      <c r="BC79" s="187"/>
      <c r="BD79" s="187"/>
      <c r="BE79" s="187"/>
      <c r="BF79" s="187"/>
      <c r="BG79" s="187"/>
      <c r="BH79" s="188"/>
      <c r="BI79" s="169" t="s">
        <v>349</v>
      </c>
      <c r="BJ79" s="170"/>
      <c r="BK79" s="170"/>
      <c r="BL79" s="170"/>
      <c r="BM79" s="170"/>
      <c r="BN79" s="170"/>
      <c r="BO79" s="170"/>
      <c r="BP79" s="170"/>
      <c r="BQ79" s="170"/>
      <c r="BR79" s="171"/>
      <c r="BS79" s="166" t="s">
        <v>184</v>
      </c>
      <c r="BT79" s="167"/>
      <c r="BU79" s="167"/>
      <c r="BV79" s="167"/>
      <c r="BW79" s="167"/>
      <c r="BX79" s="167"/>
      <c r="BY79" s="167"/>
      <c r="BZ79" s="167"/>
      <c r="CA79" s="167"/>
      <c r="CB79" s="168"/>
      <c r="CC79" s="172"/>
      <c r="CD79" s="173"/>
      <c r="CE79" s="173"/>
      <c r="CF79" s="173"/>
      <c r="CG79" s="173"/>
      <c r="CH79" s="173"/>
      <c r="CI79" s="173"/>
      <c r="CJ79" s="173"/>
      <c r="CK79" s="173"/>
      <c r="CL79" s="174"/>
      <c r="CM79" s="163">
        <v>95</v>
      </c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5"/>
      <c r="CY79" s="163">
        <v>95</v>
      </c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5"/>
      <c r="DK79" s="163">
        <v>100</v>
      </c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5"/>
      <c r="DW79" s="163"/>
      <c r="DX79" s="164"/>
      <c r="DY79" s="164"/>
      <c r="DZ79" s="164"/>
      <c r="EA79" s="164"/>
      <c r="EB79" s="164"/>
      <c r="EC79" s="164"/>
      <c r="ED79" s="164"/>
      <c r="EE79" s="164"/>
      <c r="EF79" s="164"/>
      <c r="EG79" s="165"/>
      <c r="EH79" s="163"/>
      <c r="EI79" s="164"/>
      <c r="EJ79" s="164"/>
      <c r="EK79" s="164"/>
      <c r="EL79" s="164"/>
      <c r="EM79" s="164"/>
      <c r="EN79" s="164"/>
      <c r="EO79" s="164"/>
      <c r="EP79" s="164"/>
      <c r="EQ79" s="164"/>
      <c r="ER79" s="165"/>
      <c r="ES79" s="166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8"/>
    </row>
    <row r="80" spans="1:161" s="2" customFormat="1" ht="45.75" customHeight="1">
      <c r="A80" s="180"/>
      <c r="B80" s="181"/>
      <c r="C80" s="181"/>
      <c r="D80" s="181"/>
      <c r="E80" s="181"/>
      <c r="F80" s="181"/>
      <c r="G80" s="181"/>
      <c r="H80" s="181"/>
      <c r="I80" s="181"/>
      <c r="J80" s="182"/>
      <c r="K80" s="159"/>
      <c r="L80" s="160"/>
      <c r="M80" s="160"/>
      <c r="N80" s="160"/>
      <c r="O80" s="160"/>
      <c r="P80" s="160"/>
      <c r="Q80" s="160"/>
      <c r="R80" s="160"/>
      <c r="S80" s="160"/>
      <c r="T80" s="161"/>
      <c r="U80" s="189"/>
      <c r="V80" s="190"/>
      <c r="W80" s="190"/>
      <c r="X80" s="190"/>
      <c r="Y80" s="190"/>
      <c r="Z80" s="190"/>
      <c r="AA80" s="190"/>
      <c r="AB80" s="190"/>
      <c r="AC80" s="190"/>
      <c r="AD80" s="191"/>
      <c r="AE80" s="189"/>
      <c r="AF80" s="190"/>
      <c r="AG80" s="190"/>
      <c r="AH80" s="190"/>
      <c r="AI80" s="190"/>
      <c r="AJ80" s="190"/>
      <c r="AK80" s="190"/>
      <c r="AL80" s="190"/>
      <c r="AM80" s="190"/>
      <c r="AN80" s="191"/>
      <c r="AO80" s="159"/>
      <c r="AP80" s="160"/>
      <c r="AQ80" s="160"/>
      <c r="AR80" s="160"/>
      <c r="AS80" s="160"/>
      <c r="AT80" s="160"/>
      <c r="AU80" s="160"/>
      <c r="AV80" s="160"/>
      <c r="AW80" s="160"/>
      <c r="AX80" s="161"/>
      <c r="AY80" s="189"/>
      <c r="AZ80" s="190"/>
      <c r="BA80" s="190"/>
      <c r="BB80" s="190"/>
      <c r="BC80" s="190"/>
      <c r="BD80" s="190"/>
      <c r="BE80" s="190"/>
      <c r="BF80" s="190"/>
      <c r="BG80" s="190"/>
      <c r="BH80" s="191"/>
      <c r="BI80" s="169" t="s">
        <v>350</v>
      </c>
      <c r="BJ80" s="170"/>
      <c r="BK80" s="170"/>
      <c r="BL80" s="170"/>
      <c r="BM80" s="170"/>
      <c r="BN80" s="170"/>
      <c r="BO80" s="170"/>
      <c r="BP80" s="170"/>
      <c r="BQ80" s="170"/>
      <c r="BR80" s="171"/>
      <c r="BS80" s="166" t="s">
        <v>184</v>
      </c>
      <c r="BT80" s="167"/>
      <c r="BU80" s="167"/>
      <c r="BV80" s="167"/>
      <c r="BW80" s="167"/>
      <c r="BX80" s="167"/>
      <c r="BY80" s="167"/>
      <c r="BZ80" s="167"/>
      <c r="CA80" s="167"/>
      <c r="CB80" s="168"/>
      <c r="CC80" s="172"/>
      <c r="CD80" s="173"/>
      <c r="CE80" s="173"/>
      <c r="CF80" s="173"/>
      <c r="CG80" s="173"/>
      <c r="CH80" s="173"/>
      <c r="CI80" s="173"/>
      <c r="CJ80" s="173"/>
      <c r="CK80" s="173"/>
      <c r="CL80" s="174"/>
      <c r="CM80" s="163">
        <v>100</v>
      </c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5"/>
      <c r="CY80" s="163">
        <v>100</v>
      </c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5"/>
      <c r="DK80" s="163">
        <v>100</v>
      </c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5"/>
      <c r="DW80" s="163"/>
      <c r="DX80" s="164"/>
      <c r="DY80" s="164"/>
      <c r="DZ80" s="164"/>
      <c r="EA80" s="164"/>
      <c r="EB80" s="164"/>
      <c r="EC80" s="164"/>
      <c r="ED80" s="164"/>
      <c r="EE80" s="164"/>
      <c r="EF80" s="164"/>
      <c r="EG80" s="165"/>
      <c r="EH80" s="163"/>
      <c r="EI80" s="164"/>
      <c r="EJ80" s="164"/>
      <c r="EK80" s="164"/>
      <c r="EL80" s="164"/>
      <c r="EM80" s="164"/>
      <c r="EN80" s="164"/>
      <c r="EO80" s="164"/>
      <c r="EP80" s="164"/>
      <c r="EQ80" s="164"/>
      <c r="ER80" s="165"/>
      <c r="ES80" s="166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8"/>
    </row>
    <row r="81" spans="1:161" s="2" customFormat="1" ht="83.25" customHeight="1">
      <c r="A81" s="144" t="s">
        <v>385</v>
      </c>
      <c r="B81" s="175"/>
      <c r="C81" s="175"/>
      <c r="D81" s="175"/>
      <c r="E81" s="175"/>
      <c r="F81" s="175"/>
      <c r="G81" s="175"/>
      <c r="H81" s="175"/>
      <c r="I81" s="175"/>
      <c r="J81" s="176"/>
      <c r="K81" s="153" t="s">
        <v>386</v>
      </c>
      <c r="L81" s="154"/>
      <c r="M81" s="154"/>
      <c r="N81" s="154"/>
      <c r="O81" s="154"/>
      <c r="P81" s="154"/>
      <c r="Q81" s="154"/>
      <c r="R81" s="154"/>
      <c r="S81" s="154"/>
      <c r="T81" s="155"/>
      <c r="U81" s="183" t="s">
        <v>387</v>
      </c>
      <c r="V81" s="184"/>
      <c r="W81" s="184"/>
      <c r="X81" s="184"/>
      <c r="Y81" s="184"/>
      <c r="Z81" s="184"/>
      <c r="AA81" s="184"/>
      <c r="AB81" s="184"/>
      <c r="AC81" s="184"/>
      <c r="AD81" s="185"/>
      <c r="AE81" s="183"/>
      <c r="AF81" s="184"/>
      <c r="AG81" s="184"/>
      <c r="AH81" s="184"/>
      <c r="AI81" s="184"/>
      <c r="AJ81" s="184"/>
      <c r="AK81" s="184"/>
      <c r="AL81" s="184"/>
      <c r="AM81" s="184"/>
      <c r="AN81" s="185"/>
      <c r="AO81" s="153" t="s">
        <v>388</v>
      </c>
      <c r="AP81" s="154"/>
      <c r="AQ81" s="154"/>
      <c r="AR81" s="154"/>
      <c r="AS81" s="154"/>
      <c r="AT81" s="154"/>
      <c r="AU81" s="154"/>
      <c r="AV81" s="154"/>
      <c r="AW81" s="154"/>
      <c r="AX81" s="155"/>
      <c r="AY81" s="183" t="s">
        <v>375</v>
      </c>
      <c r="AZ81" s="184"/>
      <c r="BA81" s="184"/>
      <c r="BB81" s="184"/>
      <c r="BC81" s="184"/>
      <c r="BD81" s="184"/>
      <c r="BE81" s="184"/>
      <c r="BF81" s="184"/>
      <c r="BG81" s="184"/>
      <c r="BH81" s="185"/>
      <c r="BI81" s="169" t="s">
        <v>348</v>
      </c>
      <c r="BJ81" s="170"/>
      <c r="BK81" s="170"/>
      <c r="BL81" s="170"/>
      <c r="BM81" s="170"/>
      <c r="BN81" s="170"/>
      <c r="BO81" s="170"/>
      <c r="BP81" s="170"/>
      <c r="BQ81" s="170"/>
      <c r="BR81" s="171"/>
      <c r="BS81" s="166" t="s">
        <v>184</v>
      </c>
      <c r="BT81" s="167"/>
      <c r="BU81" s="167"/>
      <c r="BV81" s="167"/>
      <c r="BW81" s="167"/>
      <c r="BX81" s="167"/>
      <c r="BY81" s="167"/>
      <c r="BZ81" s="167"/>
      <c r="CA81" s="167"/>
      <c r="CB81" s="168"/>
      <c r="CC81" s="172"/>
      <c r="CD81" s="173"/>
      <c r="CE81" s="173"/>
      <c r="CF81" s="173"/>
      <c r="CG81" s="173"/>
      <c r="CH81" s="173"/>
      <c r="CI81" s="173"/>
      <c r="CJ81" s="173"/>
      <c r="CK81" s="173"/>
      <c r="CL81" s="174"/>
      <c r="CM81" s="163">
        <v>100</v>
      </c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5"/>
      <c r="CY81" s="163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5"/>
      <c r="DK81" s="163">
        <v>100</v>
      </c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5"/>
      <c r="DW81" s="163"/>
      <c r="DX81" s="164"/>
      <c r="DY81" s="164"/>
      <c r="DZ81" s="164"/>
      <c r="EA81" s="164"/>
      <c r="EB81" s="164"/>
      <c r="EC81" s="164"/>
      <c r="ED81" s="164"/>
      <c r="EE81" s="164"/>
      <c r="EF81" s="164"/>
      <c r="EG81" s="165"/>
      <c r="EH81" s="163"/>
      <c r="EI81" s="164"/>
      <c r="EJ81" s="164"/>
      <c r="EK81" s="164"/>
      <c r="EL81" s="164"/>
      <c r="EM81" s="164"/>
      <c r="EN81" s="164"/>
      <c r="EO81" s="164"/>
      <c r="EP81" s="164"/>
      <c r="EQ81" s="164"/>
      <c r="ER81" s="165"/>
      <c r="ES81" s="166"/>
      <c r="ET81" s="167"/>
      <c r="EU81" s="167"/>
      <c r="EV81" s="167"/>
      <c r="EW81" s="167"/>
      <c r="EX81" s="167"/>
      <c r="EY81" s="167"/>
      <c r="EZ81" s="167"/>
      <c r="FA81" s="167"/>
      <c r="FB81" s="167"/>
      <c r="FC81" s="167"/>
      <c r="FD81" s="167"/>
      <c r="FE81" s="168"/>
    </row>
    <row r="82" spans="1:161" s="2" customFormat="1" ht="103.5" customHeight="1">
      <c r="A82" s="177"/>
      <c r="B82" s="178"/>
      <c r="C82" s="178"/>
      <c r="D82" s="178"/>
      <c r="E82" s="178"/>
      <c r="F82" s="178"/>
      <c r="G82" s="178"/>
      <c r="H82" s="178"/>
      <c r="I82" s="178"/>
      <c r="J82" s="179"/>
      <c r="K82" s="156"/>
      <c r="L82" s="157"/>
      <c r="M82" s="157"/>
      <c r="N82" s="157"/>
      <c r="O82" s="157"/>
      <c r="P82" s="157"/>
      <c r="Q82" s="157"/>
      <c r="R82" s="157"/>
      <c r="S82" s="157"/>
      <c r="T82" s="158"/>
      <c r="U82" s="186"/>
      <c r="V82" s="187"/>
      <c r="W82" s="187"/>
      <c r="X82" s="187"/>
      <c r="Y82" s="187"/>
      <c r="Z82" s="187"/>
      <c r="AA82" s="187"/>
      <c r="AB82" s="187"/>
      <c r="AC82" s="187"/>
      <c r="AD82" s="188"/>
      <c r="AE82" s="186"/>
      <c r="AF82" s="187"/>
      <c r="AG82" s="187"/>
      <c r="AH82" s="187"/>
      <c r="AI82" s="187"/>
      <c r="AJ82" s="187"/>
      <c r="AK82" s="187"/>
      <c r="AL82" s="187"/>
      <c r="AM82" s="187"/>
      <c r="AN82" s="188"/>
      <c r="AO82" s="156"/>
      <c r="AP82" s="157"/>
      <c r="AQ82" s="157"/>
      <c r="AR82" s="157"/>
      <c r="AS82" s="157"/>
      <c r="AT82" s="157"/>
      <c r="AU82" s="157"/>
      <c r="AV82" s="157"/>
      <c r="AW82" s="157"/>
      <c r="AX82" s="158"/>
      <c r="AY82" s="186"/>
      <c r="AZ82" s="187"/>
      <c r="BA82" s="187"/>
      <c r="BB82" s="187"/>
      <c r="BC82" s="187"/>
      <c r="BD82" s="187"/>
      <c r="BE82" s="187"/>
      <c r="BF82" s="187"/>
      <c r="BG82" s="187"/>
      <c r="BH82" s="188"/>
      <c r="BI82" s="169" t="s">
        <v>349</v>
      </c>
      <c r="BJ82" s="170"/>
      <c r="BK82" s="170"/>
      <c r="BL82" s="170"/>
      <c r="BM82" s="170"/>
      <c r="BN82" s="170"/>
      <c r="BO82" s="170"/>
      <c r="BP82" s="170"/>
      <c r="BQ82" s="170"/>
      <c r="BR82" s="171"/>
      <c r="BS82" s="166" t="s">
        <v>184</v>
      </c>
      <c r="BT82" s="167"/>
      <c r="BU82" s="167"/>
      <c r="BV82" s="167"/>
      <c r="BW82" s="167"/>
      <c r="BX82" s="167"/>
      <c r="BY82" s="167"/>
      <c r="BZ82" s="167"/>
      <c r="CA82" s="167"/>
      <c r="CB82" s="168"/>
      <c r="CC82" s="172"/>
      <c r="CD82" s="173"/>
      <c r="CE82" s="173"/>
      <c r="CF82" s="173"/>
      <c r="CG82" s="173"/>
      <c r="CH82" s="173"/>
      <c r="CI82" s="173"/>
      <c r="CJ82" s="173"/>
      <c r="CK82" s="173"/>
      <c r="CL82" s="174"/>
      <c r="CM82" s="163">
        <v>40</v>
      </c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5"/>
      <c r="CY82" s="163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5"/>
      <c r="DK82" s="163">
        <v>40</v>
      </c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5"/>
      <c r="DW82" s="163"/>
      <c r="DX82" s="164"/>
      <c r="DY82" s="164"/>
      <c r="DZ82" s="164"/>
      <c r="EA82" s="164"/>
      <c r="EB82" s="164"/>
      <c r="EC82" s="164"/>
      <c r="ED82" s="164"/>
      <c r="EE82" s="164"/>
      <c r="EF82" s="164"/>
      <c r="EG82" s="165"/>
      <c r="EH82" s="163"/>
      <c r="EI82" s="164"/>
      <c r="EJ82" s="164"/>
      <c r="EK82" s="164"/>
      <c r="EL82" s="164"/>
      <c r="EM82" s="164"/>
      <c r="EN82" s="164"/>
      <c r="EO82" s="164"/>
      <c r="EP82" s="164"/>
      <c r="EQ82" s="164"/>
      <c r="ER82" s="165"/>
      <c r="ES82" s="166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8"/>
    </row>
    <row r="83" spans="1:161" s="2" customFormat="1" ht="137.25" customHeight="1">
      <c r="A83" s="180"/>
      <c r="B83" s="181"/>
      <c r="C83" s="181"/>
      <c r="D83" s="181"/>
      <c r="E83" s="181"/>
      <c r="F83" s="181"/>
      <c r="G83" s="181"/>
      <c r="H83" s="181"/>
      <c r="I83" s="181"/>
      <c r="J83" s="182"/>
      <c r="K83" s="159"/>
      <c r="L83" s="160"/>
      <c r="M83" s="160"/>
      <c r="N83" s="160"/>
      <c r="O83" s="160"/>
      <c r="P83" s="160"/>
      <c r="Q83" s="160"/>
      <c r="R83" s="160"/>
      <c r="S83" s="160"/>
      <c r="T83" s="161"/>
      <c r="U83" s="189"/>
      <c r="V83" s="190"/>
      <c r="W83" s="190"/>
      <c r="X83" s="190"/>
      <c r="Y83" s="190"/>
      <c r="Z83" s="190"/>
      <c r="AA83" s="190"/>
      <c r="AB83" s="190"/>
      <c r="AC83" s="190"/>
      <c r="AD83" s="191"/>
      <c r="AE83" s="189"/>
      <c r="AF83" s="190"/>
      <c r="AG83" s="190"/>
      <c r="AH83" s="190"/>
      <c r="AI83" s="190"/>
      <c r="AJ83" s="190"/>
      <c r="AK83" s="190"/>
      <c r="AL83" s="190"/>
      <c r="AM83" s="190"/>
      <c r="AN83" s="191"/>
      <c r="AO83" s="159"/>
      <c r="AP83" s="160"/>
      <c r="AQ83" s="160"/>
      <c r="AR83" s="160"/>
      <c r="AS83" s="160"/>
      <c r="AT83" s="160"/>
      <c r="AU83" s="160"/>
      <c r="AV83" s="160"/>
      <c r="AW83" s="160"/>
      <c r="AX83" s="161"/>
      <c r="AY83" s="189"/>
      <c r="AZ83" s="190"/>
      <c r="BA83" s="190"/>
      <c r="BB83" s="190"/>
      <c r="BC83" s="190"/>
      <c r="BD83" s="190"/>
      <c r="BE83" s="190"/>
      <c r="BF83" s="190"/>
      <c r="BG83" s="190"/>
      <c r="BH83" s="191"/>
      <c r="BI83" s="169" t="s">
        <v>389</v>
      </c>
      <c r="BJ83" s="170"/>
      <c r="BK83" s="170"/>
      <c r="BL83" s="170"/>
      <c r="BM83" s="170"/>
      <c r="BN83" s="170"/>
      <c r="BO83" s="170"/>
      <c r="BP83" s="170"/>
      <c r="BQ83" s="170"/>
      <c r="BR83" s="171"/>
      <c r="BS83" s="166" t="s">
        <v>390</v>
      </c>
      <c r="BT83" s="167"/>
      <c r="BU83" s="167"/>
      <c r="BV83" s="167"/>
      <c r="BW83" s="167"/>
      <c r="BX83" s="167"/>
      <c r="BY83" s="167"/>
      <c r="BZ83" s="167"/>
      <c r="CA83" s="167"/>
      <c r="CB83" s="168"/>
      <c r="CC83" s="172"/>
      <c r="CD83" s="173"/>
      <c r="CE83" s="173"/>
      <c r="CF83" s="173"/>
      <c r="CG83" s="173"/>
      <c r="CH83" s="173"/>
      <c r="CI83" s="173"/>
      <c r="CJ83" s="173"/>
      <c r="CK83" s="173"/>
      <c r="CL83" s="174"/>
      <c r="CM83" s="163">
        <v>0</v>
      </c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5"/>
      <c r="CY83" s="163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5"/>
      <c r="DK83" s="163">
        <v>0</v>
      </c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5"/>
      <c r="DW83" s="163"/>
      <c r="DX83" s="164"/>
      <c r="DY83" s="164"/>
      <c r="DZ83" s="164"/>
      <c r="EA83" s="164"/>
      <c r="EB83" s="164"/>
      <c r="EC83" s="164"/>
      <c r="ED83" s="164"/>
      <c r="EE83" s="164"/>
      <c r="EF83" s="164"/>
      <c r="EG83" s="165"/>
      <c r="EH83" s="163"/>
      <c r="EI83" s="164"/>
      <c r="EJ83" s="164"/>
      <c r="EK83" s="164"/>
      <c r="EL83" s="164"/>
      <c r="EM83" s="164"/>
      <c r="EN83" s="164"/>
      <c r="EO83" s="164"/>
      <c r="EP83" s="164"/>
      <c r="EQ83" s="164"/>
      <c r="ER83" s="165"/>
      <c r="ES83" s="166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8"/>
    </row>
    <row r="84" spans="1:161" s="2" customFormat="1" ht="83.25" customHeight="1">
      <c r="A84" s="144" t="s">
        <v>396</v>
      </c>
      <c r="B84" s="175"/>
      <c r="C84" s="175"/>
      <c r="D84" s="175"/>
      <c r="E84" s="175"/>
      <c r="F84" s="175"/>
      <c r="G84" s="175"/>
      <c r="H84" s="175"/>
      <c r="I84" s="175"/>
      <c r="J84" s="176"/>
      <c r="K84" s="153" t="s">
        <v>386</v>
      </c>
      <c r="L84" s="154"/>
      <c r="M84" s="154"/>
      <c r="N84" s="154"/>
      <c r="O84" s="154"/>
      <c r="P84" s="154"/>
      <c r="Q84" s="154"/>
      <c r="R84" s="154"/>
      <c r="S84" s="154"/>
      <c r="T84" s="155"/>
      <c r="U84" s="183" t="s">
        <v>397</v>
      </c>
      <c r="V84" s="184"/>
      <c r="W84" s="184"/>
      <c r="X84" s="184"/>
      <c r="Y84" s="184"/>
      <c r="Z84" s="184"/>
      <c r="AA84" s="184"/>
      <c r="AB84" s="184"/>
      <c r="AC84" s="184"/>
      <c r="AD84" s="185"/>
      <c r="AE84" s="183"/>
      <c r="AF84" s="184"/>
      <c r="AG84" s="184"/>
      <c r="AH84" s="184"/>
      <c r="AI84" s="184"/>
      <c r="AJ84" s="184"/>
      <c r="AK84" s="184"/>
      <c r="AL84" s="184"/>
      <c r="AM84" s="184"/>
      <c r="AN84" s="185"/>
      <c r="AO84" s="153" t="s">
        <v>388</v>
      </c>
      <c r="AP84" s="154"/>
      <c r="AQ84" s="154"/>
      <c r="AR84" s="154"/>
      <c r="AS84" s="154"/>
      <c r="AT84" s="154"/>
      <c r="AU84" s="154"/>
      <c r="AV84" s="154"/>
      <c r="AW84" s="154"/>
      <c r="AX84" s="155"/>
      <c r="AY84" s="183" t="s">
        <v>375</v>
      </c>
      <c r="AZ84" s="184"/>
      <c r="BA84" s="184"/>
      <c r="BB84" s="184"/>
      <c r="BC84" s="184"/>
      <c r="BD84" s="184"/>
      <c r="BE84" s="184"/>
      <c r="BF84" s="184"/>
      <c r="BG84" s="184"/>
      <c r="BH84" s="185"/>
      <c r="BI84" s="169" t="s">
        <v>348</v>
      </c>
      <c r="BJ84" s="170"/>
      <c r="BK84" s="170"/>
      <c r="BL84" s="170"/>
      <c r="BM84" s="170"/>
      <c r="BN84" s="170"/>
      <c r="BO84" s="170"/>
      <c r="BP84" s="170"/>
      <c r="BQ84" s="170"/>
      <c r="BR84" s="171"/>
      <c r="BS84" s="166" t="s">
        <v>184</v>
      </c>
      <c r="BT84" s="167"/>
      <c r="BU84" s="167"/>
      <c r="BV84" s="167"/>
      <c r="BW84" s="167"/>
      <c r="BX84" s="167"/>
      <c r="BY84" s="167"/>
      <c r="BZ84" s="167"/>
      <c r="CA84" s="167"/>
      <c r="CB84" s="168"/>
      <c r="CC84" s="172"/>
      <c r="CD84" s="173"/>
      <c r="CE84" s="173"/>
      <c r="CF84" s="173"/>
      <c r="CG84" s="173"/>
      <c r="CH84" s="173"/>
      <c r="CI84" s="173"/>
      <c r="CJ84" s="173"/>
      <c r="CK84" s="173"/>
      <c r="CL84" s="174"/>
      <c r="CM84" s="163">
        <v>100</v>
      </c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5"/>
      <c r="CY84" s="163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5"/>
      <c r="DK84" s="163">
        <v>100</v>
      </c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5"/>
      <c r="DW84" s="163"/>
      <c r="DX84" s="164"/>
      <c r="DY84" s="164"/>
      <c r="DZ84" s="164"/>
      <c r="EA84" s="164"/>
      <c r="EB84" s="164"/>
      <c r="EC84" s="164"/>
      <c r="ED84" s="164"/>
      <c r="EE84" s="164"/>
      <c r="EF84" s="164"/>
      <c r="EG84" s="165"/>
      <c r="EH84" s="163"/>
      <c r="EI84" s="164"/>
      <c r="EJ84" s="164"/>
      <c r="EK84" s="164"/>
      <c r="EL84" s="164"/>
      <c r="EM84" s="164"/>
      <c r="EN84" s="164"/>
      <c r="EO84" s="164"/>
      <c r="EP84" s="164"/>
      <c r="EQ84" s="164"/>
      <c r="ER84" s="165"/>
      <c r="ES84" s="166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8"/>
    </row>
    <row r="85" spans="1:161" s="2" customFormat="1" ht="103.5" customHeight="1">
      <c r="A85" s="177"/>
      <c r="B85" s="178"/>
      <c r="C85" s="178"/>
      <c r="D85" s="178"/>
      <c r="E85" s="178"/>
      <c r="F85" s="178"/>
      <c r="G85" s="178"/>
      <c r="H85" s="178"/>
      <c r="I85" s="178"/>
      <c r="J85" s="179"/>
      <c r="K85" s="156"/>
      <c r="L85" s="157"/>
      <c r="M85" s="157"/>
      <c r="N85" s="157"/>
      <c r="O85" s="157"/>
      <c r="P85" s="157"/>
      <c r="Q85" s="157"/>
      <c r="R85" s="157"/>
      <c r="S85" s="157"/>
      <c r="T85" s="158"/>
      <c r="U85" s="186"/>
      <c r="V85" s="187"/>
      <c r="W85" s="187"/>
      <c r="X85" s="187"/>
      <c r="Y85" s="187"/>
      <c r="Z85" s="187"/>
      <c r="AA85" s="187"/>
      <c r="AB85" s="187"/>
      <c r="AC85" s="187"/>
      <c r="AD85" s="188"/>
      <c r="AE85" s="186"/>
      <c r="AF85" s="187"/>
      <c r="AG85" s="187"/>
      <c r="AH85" s="187"/>
      <c r="AI85" s="187"/>
      <c r="AJ85" s="187"/>
      <c r="AK85" s="187"/>
      <c r="AL85" s="187"/>
      <c r="AM85" s="187"/>
      <c r="AN85" s="188"/>
      <c r="AO85" s="156"/>
      <c r="AP85" s="157"/>
      <c r="AQ85" s="157"/>
      <c r="AR85" s="157"/>
      <c r="AS85" s="157"/>
      <c r="AT85" s="157"/>
      <c r="AU85" s="157"/>
      <c r="AV85" s="157"/>
      <c r="AW85" s="157"/>
      <c r="AX85" s="158"/>
      <c r="AY85" s="186"/>
      <c r="AZ85" s="187"/>
      <c r="BA85" s="187"/>
      <c r="BB85" s="187"/>
      <c r="BC85" s="187"/>
      <c r="BD85" s="187"/>
      <c r="BE85" s="187"/>
      <c r="BF85" s="187"/>
      <c r="BG85" s="187"/>
      <c r="BH85" s="188"/>
      <c r="BI85" s="169" t="s">
        <v>349</v>
      </c>
      <c r="BJ85" s="170"/>
      <c r="BK85" s="170"/>
      <c r="BL85" s="170"/>
      <c r="BM85" s="170"/>
      <c r="BN85" s="170"/>
      <c r="BO85" s="170"/>
      <c r="BP85" s="170"/>
      <c r="BQ85" s="170"/>
      <c r="BR85" s="171"/>
      <c r="BS85" s="166" t="s">
        <v>184</v>
      </c>
      <c r="BT85" s="167"/>
      <c r="BU85" s="167"/>
      <c r="BV85" s="167"/>
      <c r="BW85" s="167"/>
      <c r="BX85" s="167"/>
      <c r="BY85" s="167"/>
      <c r="BZ85" s="167"/>
      <c r="CA85" s="167"/>
      <c r="CB85" s="168"/>
      <c r="CC85" s="172"/>
      <c r="CD85" s="173"/>
      <c r="CE85" s="173"/>
      <c r="CF85" s="173"/>
      <c r="CG85" s="173"/>
      <c r="CH85" s="173"/>
      <c r="CI85" s="173"/>
      <c r="CJ85" s="173"/>
      <c r="CK85" s="173"/>
      <c r="CL85" s="174"/>
      <c r="CM85" s="163">
        <v>22</v>
      </c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5"/>
      <c r="CY85" s="163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5"/>
      <c r="DK85" s="163">
        <v>22</v>
      </c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5"/>
      <c r="DW85" s="163"/>
      <c r="DX85" s="164"/>
      <c r="DY85" s="164"/>
      <c r="DZ85" s="164"/>
      <c r="EA85" s="164"/>
      <c r="EB85" s="164"/>
      <c r="EC85" s="164"/>
      <c r="ED85" s="164"/>
      <c r="EE85" s="164"/>
      <c r="EF85" s="164"/>
      <c r="EG85" s="165"/>
      <c r="EH85" s="163"/>
      <c r="EI85" s="164"/>
      <c r="EJ85" s="164"/>
      <c r="EK85" s="164"/>
      <c r="EL85" s="164"/>
      <c r="EM85" s="164"/>
      <c r="EN85" s="164"/>
      <c r="EO85" s="164"/>
      <c r="EP85" s="164"/>
      <c r="EQ85" s="164"/>
      <c r="ER85" s="165"/>
      <c r="ES85" s="166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8"/>
    </row>
    <row r="86" spans="1:161" s="2" customFormat="1" ht="137.25" customHeight="1">
      <c r="A86" s="180"/>
      <c r="B86" s="181"/>
      <c r="C86" s="181"/>
      <c r="D86" s="181"/>
      <c r="E86" s="181"/>
      <c r="F86" s="181"/>
      <c r="G86" s="181"/>
      <c r="H86" s="181"/>
      <c r="I86" s="181"/>
      <c r="J86" s="182"/>
      <c r="K86" s="159"/>
      <c r="L86" s="160"/>
      <c r="M86" s="160"/>
      <c r="N86" s="160"/>
      <c r="O86" s="160"/>
      <c r="P86" s="160"/>
      <c r="Q86" s="160"/>
      <c r="R86" s="160"/>
      <c r="S86" s="160"/>
      <c r="T86" s="161"/>
      <c r="U86" s="189"/>
      <c r="V86" s="190"/>
      <c r="W86" s="190"/>
      <c r="X86" s="190"/>
      <c r="Y86" s="190"/>
      <c r="Z86" s="190"/>
      <c r="AA86" s="190"/>
      <c r="AB86" s="190"/>
      <c r="AC86" s="190"/>
      <c r="AD86" s="191"/>
      <c r="AE86" s="189"/>
      <c r="AF86" s="190"/>
      <c r="AG86" s="190"/>
      <c r="AH86" s="190"/>
      <c r="AI86" s="190"/>
      <c r="AJ86" s="190"/>
      <c r="AK86" s="190"/>
      <c r="AL86" s="190"/>
      <c r="AM86" s="190"/>
      <c r="AN86" s="191"/>
      <c r="AO86" s="159"/>
      <c r="AP86" s="160"/>
      <c r="AQ86" s="160"/>
      <c r="AR86" s="160"/>
      <c r="AS86" s="160"/>
      <c r="AT86" s="160"/>
      <c r="AU86" s="160"/>
      <c r="AV86" s="160"/>
      <c r="AW86" s="160"/>
      <c r="AX86" s="161"/>
      <c r="AY86" s="189"/>
      <c r="AZ86" s="190"/>
      <c r="BA86" s="190"/>
      <c r="BB86" s="190"/>
      <c r="BC86" s="190"/>
      <c r="BD86" s="190"/>
      <c r="BE86" s="190"/>
      <c r="BF86" s="190"/>
      <c r="BG86" s="190"/>
      <c r="BH86" s="191"/>
      <c r="BI86" s="169" t="s">
        <v>389</v>
      </c>
      <c r="BJ86" s="170"/>
      <c r="BK86" s="170"/>
      <c r="BL86" s="170"/>
      <c r="BM86" s="170"/>
      <c r="BN86" s="170"/>
      <c r="BO86" s="170"/>
      <c r="BP86" s="170"/>
      <c r="BQ86" s="170"/>
      <c r="BR86" s="171"/>
      <c r="BS86" s="166" t="s">
        <v>390</v>
      </c>
      <c r="BT86" s="167"/>
      <c r="BU86" s="167"/>
      <c r="BV86" s="167"/>
      <c r="BW86" s="167"/>
      <c r="BX86" s="167"/>
      <c r="BY86" s="167"/>
      <c r="BZ86" s="167"/>
      <c r="CA86" s="167"/>
      <c r="CB86" s="168"/>
      <c r="CC86" s="172"/>
      <c r="CD86" s="173"/>
      <c r="CE86" s="173"/>
      <c r="CF86" s="173"/>
      <c r="CG86" s="173"/>
      <c r="CH86" s="173"/>
      <c r="CI86" s="173"/>
      <c r="CJ86" s="173"/>
      <c r="CK86" s="173"/>
      <c r="CL86" s="174"/>
      <c r="CM86" s="163">
        <v>0</v>
      </c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5"/>
      <c r="CY86" s="163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5"/>
      <c r="DK86" s="163">
        <v>0</v>
      </c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5"/>
      <c r="DW86" s="163"/>
      <c r="DX86" s="164"/>
      <c r="DY86" s="164"/>
      <c r="DZ86" s="164"/>
      <c r="EA86" s="164"/>
      <c r="EB86" s="164"/>
      <c r="EC86" s="164"/>
      <c r="ED86" s="164"/>
      <c r="EE86" s="164"/>
      <c r="EF86" s="164"/>
      <c r="EG86" s="165"/>
      <c r="EH86" s="163"/>
      <c r="EI86" s="164"/>
      <c r="EJ86" s="164"/>
      <c r="EK86" s="164"/>
      <c r="EL86" s="164"/>
      <c r="EM86" s="164"/>
      <c r="EN86" s="164"/>
      <c r="EO86" s="164"/>
      <c r="EP86" s="164"/>
      <c r="EQ86" s="164"/>
      <c r="ER86" s="165"/>
      <c r="ES86" s="166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8"/>
    </row>
    <row r="87" spans="1:161" s="2" customFormat="1" ht="83.25" customHeight="1">
      <c r="A87" s="144" t="s">
        <v>399</v>
      </c>
      <c r="B87" s="175"/>
      <c r="C87" s="175"/>
      <c r="D87" s="175"/>
      <c r="E87" s="175"/>
      <c r="F87" s="175"/>
      <c r="G87" s="175"/>
      <c r="H87" s="175"/>
      <c r="I87" s="175"/>
      <c r="J87" s="176"/>
      <c r="K87" s="153" t="s">
        <v>386</v>
      </c>
      <c r="L87" s="154"/>
      <c r="M87" s="154"/>
      <c r="N87" s="154"/>
      <c r="O87" s="154"/>
      <c r="P87" s="154"/>
      <c r="Q87" s="154"/>
      <c r="R87" s="154"/>
      <c r="S87" s="154"/>
      <c r="T87" s="155"/>
      <c r="U87" s="183" t="s">
        <v>400</v>
      </c>
      <c r="V87" s="184"/>
      <c r="W87" s="184"/>
      <c r="X87" s="184"/>
      <c r="Y87" s="184"/>
      <c r="Z87" s="184"/>
      <c r="AA87" s="184"/>
      <c r="AB87" s="184"/>
      <c r="AC87" s="184"/>
      <c r="AD87" s="185"/>
      <c r="AE87" s="183"/>
      <c r="AF87" s="184"/>
      <c r="AG87" s="184"/>
      <c r="AH87" s="184"/>
      <c r="AI87" s="184"/>
      <c r="AJ87" s="184"/>
      <c r="AK87" s="184"/>
      <c r="AL87" s="184"/>
      <c r="AM87" s="184"/>
      <c r="AN87" s="185"/>
      <c r="AO87" s="153" t="s">
        <v>388</v>
      </c>
      <c r="AP87" s="154"/>
      <c r="AQ87" s="154"/>
      <c r="AR87" s="154"/>
      <c r="AS87" s="154"/>
      <c r="AT87" s="154"/>
      <c r="AU87" s="154"/>
      <c r="AV87" s="154"/>
      <c r="AW87" s="154"/>
      <c r="AX87" s="155"/>
      <c r="AY87" s="183" t="s">
        <v>375</v>
      </c>
      <c r="AZ87" s="184"/>
      <c r="BA87" s="184"/>
      <c r="BB87" s="184"/>
      <c r="BC87" s="184"/>
      <c r="BD87" s="184"/>
      <c r="BE87" s="184"/>
      <c r="BF87" s="184"/>
      <c r="BG87" s="184"/>
      <c r="BH87" s="185"/>
      <c r="BI87" s="169" t="s">
        <v>348</v>
      </c>
      <c r="BJ87" s="170"/>
      <c r="BK87" s="170"/>
      <c r="BL87" s="170"/>
      <c r="BM87" s="170"/>
      <c r="BN87" s="170"/>
      <c r="BO87" s="170"/>
      <c r="BP87" s="170"/>
      <c r="BQ87" s="170"/>
      <c r="BR87" s="171"/>
      <c r="BS87" s="166" t="s">
        <v>184</v>
      </c>
      <c r="BT87" s="167"/>
      <c r="BU87" s="167"/>
      <c r="BV87" s="167"/>
      <c r="BW87" s="167"/>
      <c r="BX87" s="167"/>
      <c r="BY87" s="167"/>
      <c r="BZ87" s="167"/>
      <c r="CA87" s="167"/>
      <c r="CB87" s="168"/>
      <c r="CC87" s="172"/>
      <c r="CD87" s="173"/>
      <c r="CE87" s="173"/>
      <c r="CF87" s="173"/>
      <c r="CG87" s="173"/>
      <c r="CH87" s="173"/>
      <c r="CI87" s="173"/>
      <c r="CJ87" s="173"/>
      <c r="CK87" s="173"/>
      <c r="CL87" s="174"/>
      <c r="CM87" s="163">
        <v>100</v>
      </c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5"/>
      <c r="CY87" s="163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5"/>
      <c r="DK87" s="163">
        <v>100</v>
      </c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5"/>
      <c r="DW87" s="163"/>
      <c r="DX87" s="164"/>
      <c r="DY87" s="164"/>
      <c r="DZ87" s="164"/>
      <c r="EA87" s="164"/>
      <c r="EB87" s="164"/>
      <c r="EC87" s="164"/>
      <c r="ED87" s="164"/>
      <c r="EE87" s="164"/>
      <c r="EF87" s="164"/>
      <c r="EG87" s="165"/>
      <c r="EH87" s="163"/>
      <c r="EI87" s="164"/>
      <c r="EJ87" s="164"/>
      <c r="EK87" s="164"/>
      <c r="EL87" s="164"/>
      <c r="EM87" s="164"/>
      <c r="EN87" s="164"/>
      <c r="EO87" s="164"/>
      <c r="EP87" s="164"/>
      <c r="EQ87" s="164"/>
      <c r="ER87" s="165"/>
      <c r="ES87" s="166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8"/>
    </row>
    <row r="88" spans="1:161" s="2" customFormat="1" ht="103.5" customHeight="1">
      <c r="A88" s="177"/>
      <c r="B88" s="178"/>
      <c r="C88" s="178"/>
      <c r="D88" s="178"/>
      <c r="E88" s="178"/>
      <c r="F88" s="178"/>
      <c r="G88" s="178"/>
      <c r="H88" s="178"/>
      <c r="I88" s="178"/>
      <c r="J88" s="179"/>
      <c r="K88" s="156"/>
      <c r="L88" s="157"/>
      <c r="M88" s="157"/>
      <c r="N88" s="157"/>
      <c r="O88" s="157"/>
      <c r="P88" s="157"/>
      <c r="Q88" s="157"/>
      <c r="R88" s="157"/>
      <c r="S88" s="157"/>
      <c r="T88" s="158"/>
      <c r="U88" s="186"/>
      <c r="V88" s="187"/>
      <c r="W88" s="187"/>
      <c r="X88" s="187"/>
      <c r="Y88" s="187"/>
      <c r="Z88" s="187"/>
      <c r="AA88" s="187"/>
      <c r="AB88" s="187"/>
      <c r="AC88" s="187"/>
      <c r="AD88" s="188"/>
      <c r="AE88" s="186"/>
      <c r="AF88" s="187"/>
      <c r="AG88" s="187"/>
      <c r="AH88" s="187"/>
      <c r="AI88" s="187"/>
      <c r="AJ88" s="187"/>
      <c r="AK88" s="187"/>
      <c r="AL88" s="187"/>
      <c r="AM88" s="187"/>
      <c r="AN88" s="188"/>
      <c r="AO88" s="156"/>
      <c r="AP88" s="157"/>
      <c r="AQ88" s="157"/>
      <c r="AR88" s="157"/>
      <c r="AS88" s="157"/>
      <c r="AT88" s="157"/>
      <c r="AU88" s="157"/>
      <c r="AV88" s="157"/>
      <c r="AW88" s="157"/>
      <c r="AX88" s="158"/>
      <c r="AY88" s="186"/>
      <c r="AZ88" s="187"/>
      <c r="BA88" s="187"/>
      <c r="BB88" s="187"/>
      <c r="BC88" s="187"/>
      <c r="BD88" s="187"/>
      <c r="BE88" s="187"/>
      <c r="BF88" s="187"/>
      <c r="BG88" s="187"/>
      <c r="BH88" s="188"/>
      <c r="BI88" s="169" t="s">
        <v>349</v>
      </c>
      <c r="BJ88" s="170"/>
      <c r="BK88" s="170"/>
      <c r="BL88" s="170"/>
      <c r="BM88" s="170"/>
      <c r="BN88" s="170"/>
      <c r="BO88" s="170"/>
      <c r="BP88" s="170"/>
      <c r="BQ88" s="170"/>
      <c r="BR88" s="171"/>
      <c r="BS88" s="166" t="s">
        <v>184</v>
      </c>
      <c r="BT88" s="167"/>
      <c r="BU88" s="167"/>
      <c r="BV88" s="167"/>
      <c r="BW88" s="167"/>
      <c r="BX88" s="167"/>
      <c r="BY88" s="167"/>
      <c r="BZ88" s="167"/>
      <c r="CA88" s="167"/>
      <c r="CB88" s="168"/>
      <c r="CC88" s="172"/>
      <c r="CD88" s="173"/>
      <c r="CE88" s="173"/>
      <c r="CF88" s="173"/>
      <c r="CG88" s="173"/>
      <c r="CH88" s="173"/>
      <c r="CI88" s="173"/>
      <c r="CJ88" s="173"/>
      <c r="CK88" s="173"/>
      <c r="CL88" s="174"/>
      <c r="CM88" s="163">
        <v>40</v>
      </c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5"/>
      <c r="CY88" s="163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5"/>
      <c r="DK88" s="163">
        <v>40</v>
      </c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5"/>
      <c r="DW88" s="163"/>
      <c r="DX88" s="164"/>
      <c r="DY88" s="164"/>
      <c r="DZ88" s="164"/>
      <c r="EA88" s="164"/>
      <c r="EB88" s="164"/>
      <c r="EC88" s="164"/>
      <c r="ED88" s="164"/>
      <c r="EE88" s="164"/>
      <c r="EF88" s="164"/>
      <c r="EG88" s="165"/>
      <c r="EH88" s="163"/>
      <c r="EI88" s="164"/>
      <c r="EJ88" s="164"/>
      <c r="EK88" s="164"/>
      <c r="EL88" s="164"/>
      <c r="EM88" s="164"/>
      <c r="EN88" s="164"/>
      <c r="EO88" s="164"/>
      <c r="EP88" s="164"/>
      <c r="EQ88" s="164"/>
      <c r="ER88" s="165"/>
      <c r="ES88" s="166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8"/>
    </row>
    <row r="89" spans="1:161" s="2" customFormat="1" ht="137.25" customHeight="1">
      <c r="A89" s="180"/>
      <c r="B89" s="181"/>
      <c r="C89" s="181"/>
      <c r="D89" s="181"/>
      <c r="E89" s="181"/>
      <c r="F89" s="181"/>
      <c r="G89" s="181"/>
      <c r="H89" s="181"/>
      <c r="I89" s="181"/>
      <c r="J89" s="182"/>
      <c r="K89" s="159"/>
      <c r="L89" s="160"/>
      <c r="M89" s="160"/>
      <c r="N89" s="160"/>
      <c r="O89" s="160"/>
      <c r="P89" s="160"/>
      <c r="Q89" s="160"/>
      <c r="R89" s="160"/>
      <c r="S89" s="160"/>
      <c r="T89" s="161"/>
      <c r="U89" s="189"/>
      <c r="V89" s="190"/>
      <c r="W89" s="190"/>
      <c r="X89" s="190"/>
      <c r="Y89" s="190"/>
      <c r="Z89" s="190"/>
      <c r="AA89" s="190"/>
      <c r="AB89" s="190"/>
      <c r="AC89" s="190"/>
      <c r="AD89" s="191"/>
      <c r="AE89" s="189"/>
      <c r="AF89" s="190"/>
      <c r="AG89" s="190"/>
      <c r="AH89" s="190"/>
      <c r="AI89" s="190"/>
      <c r="AJ89" s="190"/>
      <c r="AK89" s="190"/>
      <c r="AL89" s="190"/>
      <c r="AM89" s="190"/>
      <c r="AN89" s="191"/>
      <c r="AO89" s="159"/>
      <c r="AP89" s="160"/>
      <c r="AQ89" s="160"/>
      <c r="AR89" s="160"/>
      <c r="AS89" s="160"/>
      <c r="AT89" s="160"/>
      <c r="AU89" s="160"/>
      <c r="AV89" s="160"/>
      <c r="AW89" s="160"/>
      <c r="AX89" s="161"/>
      <c r="AY89" s="189"/>
      <c r="AZ89" s="190"/>
      <c r="BA89" s="190"/>
      <c r="BB89" s="190"/>
      <c r="BC89" s="190"/>
      <c r="BD89" s="190"/>
      <c r="BE89" s="190"/>
      <c r="BF89" s="190"/>
      <c r="BG89" s="190"/>
      <c r="BH89" s="191"/>
      <c r="BI89" s="169" t="s">
        <v>389</v>
      </c>
      <c r="BJ89" s="170"/>
      <c r="BK89" s="170"/>
      <c r="BL89" s="170"/>
      <c r="BM89" s="170"/>
      <c r="BN89" s="170"/>
      <c r="BO89" s="170"/>
      <c r="BP89" s="170"/>
      <c r="BQ89" s="170"/>
      <c r="BR89" s="171"/>
      <c r="BS89" s="166" t="s">
        <v>390</v>
      </c>
      <c r="BT89" s="167"/>
      <c r="BU89" s="167"/>
      <c r="BV89" s="167"/>
      <c r="BW89" s="167"/>
      <c r="BX89" s="167"/>
      <c r="BY89" s="167"/>
      <c r="BZ89" s="167"/>
      <c r="CA89" s="167"/>
      <c r="CB89" s="168"/>
      <c r="CC89" s="172"/>
      <c r="CD89" s="173"/>
      <c r="CE89" s="173"/>
      <c r="CF89" s="173"/>
      <c r="CG89" s="173"/>
      <c r="CH89" s="173"/>
      <c r="CI89" s="173"/>
      <c r="CJ89" s="173"/>
      <c r="CK89" s="173"/>
      <c r="CL89" s="174"/>
      <c r="CM89" s="163">
        <v>0</v>
      </c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5"/>
      <c r="CY89" s="163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5"/>
      <c r="DK89" s="163">
        <v>0</v>
      </c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5"/>
      <c r="DW89" s="163"/>
      <c r="DX89" s="164"/>
      <c r="DY89" s="164"/>
      <c r="DZ89" s="164"/>
      <c r="EA89" s="164"/>
      <c r="EB89" s="164"/>
      <c r="EC89" s="164"/>
      <c r="ED89" s="164"/>
      <c r="EE89" s="164"/>
      <c r="EF89" s="164"/>
      <c r="EG89" s="165"/>
      <c r="EH89" s="163"/>
      <c r="EI89" s="164"/>
      <c r="EJ89" s="164"/>
      <c r="EK89" s="164"/>
      <c r="EL89" s="164"/>
      <c r="EM89" s="164"/>
      <c r="EN89" s="164"/>
      <c r="EO89" s="164"/>
      <c r="EP89" s="164"/>
      <c r="EQ89" s="164"/>
      <c r="ER89" s="165"/>
      <c r="ES89" s="166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8"/>
    </row>
    <row r="90" spans="1:161" s="2" customFormat="1" ht="83.25" customHeight="1">
      <c r="A90" s="144" t="s">
        <v>405</v>
      </c>
      <c r="B90" s="175"/>
      <c r="C90" s="175"/>
      <c r="D90" s="175"/>
      <c r="E90" s="175"/>
      <c r="F90" s="175"/>
      <c r="G90" s="175"/>
      <c r="H90" s="175"/>
      <c r="I90" s="175"/>
      <c r="J90" s="176"/>
      <c r="K90" s="153" t="s">
        <v>386</v>
      </c>
      <c r="L90" s="154"/>
      <c r="M90" s="154"/>
      <c r="N90" s="154"/>
      <c r="O90" s="154"/>
      <c r="P90" s="154"/>
      <c r="Q90" s="154"/>
      <c r="R90" s="154"/>
      <c r="S90" s="154"/>
      <c r="T90" s="155"/>
      <c r="U90" s="183" t="s">
        <v>406</v>
      </c>
      <c r="V90" s="184"/>
      <c r="W90" s="184"/>
      <c r="X90" s="184"/>
      <c r="Y90" s="184"/>
      <c r="Z90" s="184"/>
      <c r="AA90" s="184"/>
      <c r="AB90" s="184"/>
      <c r="AC90" s="184"/>
      <c r="AD90" s="185"/>
      <c r="AE90" s="183"/>
      <c r="AF90" s="184"/>
      <c r="AG90" s="184"/>
      <c r="AH90" s="184"/>
      <c r="AI90" s="184"/>
      <c r="AJ90" s="184"/>
      <c r="AK90" s="184"/>
      <c r="AL90" s="184"/>
      <c r="AM90" s="184"/>
      <c r="AN90" s="185"/>
      <c r="AO90" s="153" t="s">
        <v>388</v>
      </c>
      <c r="AP90" s="154"/>
      <c r="AQ90" s="154"/>
      <c r="AR90" s="154"/>
      <c r="AS90" s="154"/>
      <c r="AT90" s="154"/>
      <c r="AU90" s="154"/>
      <c r="AV90" s="154"/>
      <c r="AW90" s="154"/>
      <c r="AX90" s="155"/>
      <c r="AY90" s="183" t="s">
        <v>375</v>
      </c>
      <c r="AZ90" s="184"/>
      <c r="BA90" s="184"/>
      <c r="BB90" s="184"/>
      <c r="BC90" s="184"/>
      <c r="BD90" s="184"/>
      <c r="BE90" s="184"/>
      <c r="BF90" s="184"/>
      <c r="BG90" s="184"/>
      <c r="BH90" s="185"/>
      <c r="BI90" s="169" t="s">
        <v>348</v>
      </c>
      <c r="BJ90" s="170"/>
      <c r="BK90" s="170"/>
      <c r="BL90" s="170"/>
      <c r="BM90" s="170"/>
      <c r="BN90" s="170"/>
      <c r="BO90" s="170"/>
      <c r="BP90" s="170"/>
      <c r="BQ90" s="170"/>
      <c r="BR90" s="171"/>
      <c r="BS90" s="166" t="s">
        <v>184</v>
      </c>
      <c r="BT90" s="167"/>
      <c r="BU90" s="167"/>
      <c r="BV90" s="167"/>
      <c r="BW90" s="167"/>
      <c r="BX90" s="167"/>
      <c r="BY90" s="167"/>
      <c r="BZ90" s="167"/>
      <c r="CA90" s="167"/>
      <c r="CB90" s="168"/>
      <c r="CC90" s="172"/>
      <c r="CD90" s="173"/>
      <c r="CE90" s="173"/>
      <c r="CF90" s="173"/>
      <c r="CG90" s="173"/>
      <c r="CH90" s="173"/>
      <c r="CI90" s="173"/>
      <c r="CJ90" s="173"/>
      <c r="CK90" s="173"/>
      <c r="CL90" s="174"/>
      <c r="CM90" s="163">
        <v>100</v>
      </c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5"/>
      <c r="CY90" s="163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5"/>
      <c r="DK90" s="163">
        <v>100</v>
      </c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5"/>
      <c r="DW90" s="163"/>
      <c r="DX90" s="164"/>
      <c r="DY90" s="164"/>
      <c r="DZ90" s="164"/>
      <c r="EA90" s="164"/>
      <c r="EB90" s="164"/>
      <c r="EC90" s="164"/>
      <c r="ED90" s="164"/>
      <c r="EE90" s="164"/>
      <c r="EF90" s="164"/>
      <c r="EG90" s="165"/>
      <c r="EH90" s="163"/>
      <c r="EI90" s="164"/>
      <c r="EJ90" s="164"/>
      <c r="EK90" s="164"/>
      <c r="EL90" s="164"/>
      <c r="EM90" s="164"/>
      <c r="EN90" s="164"/>
      <c r="EO90" s="164"/>
      <c r="EP90" s="164"/>
      <c r="EQ90" s="164"/>
      <c r="ER90" s="165"/>
      <c r="ES90" s="166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8"/>
    </row>
    <row r="91" spans="1:161" s="2" customFormat="1" ht="103.5" customHeight="1">
      <c r="A91" s="177"/>
      <c r="B91" s="178"/>
      <c r="C91" s="178"/>
      <c r="D91" s="178"/>
      <c r="E91" s="178"/>
      <c r="F91" s="178"/>
      <c r="G91" s="178"/>
      <c r="H91" s="178"/>
      <c r="I91" s="178"/>
      <c r="J91" s="179"/>
      <c r="K91" s="156"/>
      <c r="L91" s="157"/>
      <c r="M91" s="157"/>
      <c r="N91" s="157"/>
      <c r="O91" s="157"/>
      <c r="P91" s="157"/>
      <c r="Q91" s="157"/>
      <c r="R91" s="157"/>
      <c r="S91" s="157"/>
      <c r="T91" s="158"/>
      <c r="U91" s="186"/>
      <c r="V91" s="187"/>
      <c r="W91" s="187"/>
      <c r="X91" s="187"/>
      <c r="Y91" s="187"/>
      <c r="Z91" s="187"/>
      <c r="AA91" s="187"/>
      <c r="AB91" s="187"/>
      <c r="AC91" s="187"/>
      <c r="AD91" s="188"/>
      <c r="AE91" s="186"/>
      <c r="AF91" s="187"/>
      <c r="AG91" s="187"/>
      <c r="AH91" s="187"/>
      <c r="AI91" s="187"/>
      <c r="AJ91" s="187"/>
      <c r="AK91" s="187"/>
      <c r="AL91" s="187"/>
      <c r="AM91" s="187"/>
      <c r="AN91" s="188"/>
      <c r="AO91" s="156"/>
      <c r="AP91" s="157"/>
      <c r="AQ91" s="157"/>
      <c r="AR91" s="157"/>
      <c r="AS91" s="157"/>
      <c r="AT91" s="157"/>
      <c r="AU91" s="157"/>
      <c r="AV91" s="157"/>
      <c r="AW91" s="157"/>
      <c r="AX91" s="158"/>
      <c r="AY91" s="186"/>
      <c r="AZ91" s="187"/>
      <c r="BA91" s="187"/>
      <c r="BB91" s="187"/>
      <c r="BC91" s="187"/>
      <c r="BD91" s="187"/>
      <c r="BE91" s="187"/>
      <c r="BF91" s="187"/>
      <c r="BG91" s="187"/>
      <c r="BH91" s="188"/>
      <c r="BI91" s="169" t="s">
        <v>349</v>
      </c>
      <c r="BJ91" s="170"/>
      <c r="BK91" s="170"/>
      <c r="BL91" s="170"/>
      <c r="BM91" s="170"/>
      <c r="BN91" s="170"/>
      <c r="BO91" s="170"/>
      <c r="BP91" s="170"/>
      <c r="BQ91" s="170"/>
      <c r="BR91" s="171"/>
      <c r="BS91" s="166" t="s">
        <v>184</v>
      </c>
      <c r="BT91" s="167"/>
      <c r="BU91" s="167"/>
      <c r="BV91" s="167"/>
      <c r="BW91" s="167"/>
      <c r="BX91" s="167"/>
      <c r="BY91" s="167"/>
      <c r="BZ91" s="167"/>
      <c r="CA91" s="167"/>
      <c r="CB91" s="168"/>
      <c r="CC91" s="172"/>
      <c r="CD91" s="173"/>
      <c r="CE91" s="173"/>
      <c r="CF91" s="173"/>
      <c r="CG91" s="173"/>
      <c r="CH91" s="173"/>
      <c r="CI91" s="173"/>
      <c r="CJ91" s="173"/>
      <c r="CK91" s="173"/>
      <c r="CL91" s="174"/>
      <c r="CM91" s="163">
        <v>50</v>
      </c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5"/>
      <c r="CY91" s="163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5"/>
      <c r="DK91" s="163">
        <v>50</v>
      </c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5"/>
      <c r="DW91" s="163"/>
      <c r="DX91" s="164"/>
      <c r="DY91" s="164"/>
      <c r="DZ91" s="164"/>
      <c r="EA91" s="164"/>
      <c r="EB91" s="164"/>
      <c r="EC91" s="164"/>
      <c r="ED91" s="164"/>
      <c r="EE91" s="164"/>
      <c r="EF91" s="164"/>
      <c r="EG91" s="165"/>
      <c r="EH91" s="163"/>
      <c r="EI91" s="164"/>
      <c r="EJ91" s="164"/>
      <c r="EK91" s="164"/>
      <c r="EL91" s="164"/>
      <c r="EM91" s="164"/>
      <c r="EN91" s="164"/>
      <c r="EO91" s="164"/>
      <c r="EP91" s="164"/>
      <c r="EQ91" s="164"/>
      <c r="ER91" s="165"/>
      <c r="ES91" s="166"/>
      <c r="ET91" s="167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8"/>
    </row>
    <row r="92" spans="1:161" s="2" customFormat="1" ht="137.25" customHeight="1">
      <c r="A92" s="180"/>
      <c r="B92" s="181"/>
      <c r="C92" s="181"/>
      <c r="D92" s="181"/>
      <c r="E92" s="181"/>
      <c r="F92" s="181"/>
      <c r="G92" s="181"/>
      <c r="H92" s="181"/>
      <c r="I92" s="181"/>
      <c r="J92" s="182"/>
      <c r="K92" s="159"/>
      <c r="L92" s="160"/>
      <c r="M92" s="160"/>
      <c r="N92" s="160"/>
      <c r="O92" s="160"/>
      <c r="P92" s="160"/>
      <c r="Q92" s="160"/>
      <c r="R92" s="160"/>
      <c r="S92" s="160"/>
      <c r="T92" s="161"/>
      <c r="U92" s="189"/>
      <c r="V92" s="190"/>
      <c r="W92" s="190"/>
      <c r="X92" s="190"/>
      <c r="Y92" s="190"/>
      <c r="Z92" s="190"/>
      <c r="AA92" s="190"/>
      <c r="AB92" s="190"/>
      <c r="AC92" s="190"/>
      <c r="AD92" s="191"/>
      <c r="AE92" s="189"/>
      <c r="AF92" s="190"/>
      <c r="AG92" s="190"/>
      <c r="AH92" s="190"/>
      <c r="AI92" s="190"/>
      <c r="AJ92" s="190"/>
      <c r="AK92" s="190"/>
      <c r="AL92" s="190"/>
      <c r="AM92" s="190"/>
      <c r="AN92" s="191"/>
      <c r="AO92" s="159"/>
      <c r="AP92" s="160"/>
      <c r="AQ92" s="160"/>
      <c r="AR92" s="160"/>
      <c r="AS92" s="160"/>
      <c r="AT92" s="160"/>
      <c r="AU92" s="160"/>
      <c r="AV92" s="160"/>
      <c r="AW92" s="160"/>
      <c r="AX92" s="161"/>
      <c r="AY92" s="189"/>
      <c r="AZ92" s="190"/>
      <c r="BA92" s="190"/>
      <c r="BB92" s="190"/>
      <c r="BC92" s="190"/>
      <c r="BD92" s="190"/>
      <c r="BE92" s="190"/>
      <c r="BF92" s="190"/>
      <c r="BG92" s="190"/>
      <c r="BH92" s="191"/>
      <c r="BI92" s="169" t="s">
        <v>389</v>
      </c>
      <c r="BJ92" s="170"/>
      <c r="BK92" s="170"/>
      <c r="BL92" s="170"/>
      <c r="BM92" s="170"/>
      <c r="BN92" s="170"/>
      <c r="BO92" s="170"/>
      <c r="BP92" s="170"/>
      <c r="BQ92" s="170"/>
      <c r="BR92" s="171"/>
      <c r="BS92" s="166" t="s">
        <v>390</v>
      </c>
      <c r="BT92" s="167"/>
      <c r="BU92" s="167"/>
      <c r="BV92" s="167"/>
      <c r="BW92" s="167"/>
      <c r="BX92" s="167"/>
      <c r="BY92" s="167"/>
      <c r="BZ92" s="167"/>
      <c r="CA92" s="167"/>
      <c r="CB92" s="168"/>
      <c r="CC92" s="172"/>
      <c r="CD92" s="173"/>
      <c r="CE92" s="173"/>
      <c r="CF92" s="173"/>
      <c r="CG92" s="173"/>
      <c r="CH92" s="173"/>
      <c r="CI92" s="173"/>
      <c r="CJ92" s="173"/>
      <c r="CK92" s="173"/>
      <c r="CL92" s="174"/>
      <c r="CM92" s="163">
        <v>0</v>
      </c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5"/>
      <c r="CY92" s="163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5"/>
      <c r="DK92" s="163">
        <v>0</v>
      </c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5"/>
      <c r="DW92" s="163"/>
      <c r="DX92" s="164"/>
      <c r="DY92" s="164"/>
      <c r="DZ92" s="164"/>
      <c r="EA92" s="164"/>
      <c r="EB92" s="164"/>
      <c r="EC92" s="164"/>
      <c r="ED92" s="164"/>
      <c r="EE92" s="164"/>
      <c r="EF92" s="164"/>
      <c r="EG92" s="165"/>
      <c r="EH92" s="163"/>
      <c r="EI92" s="164"/>
      <c r="EJ92" s="164"/>
      <c r="EK92" s="164"/>
      <c r="EL92" s="164"/>
      <c r="EM92" s="164"/>
      <c r="EN92" s="164"/>
      <c r="EO92" s="164"/>
      <c r="EP92" s="164"/>
      <c r="EQ92" s="164"/>
      <c r="ER92" s="165"/>
      <c r="ES92" s="166"/>
      <c r="ET92" s="167"/>
      <c r="EU92" s="167"/>
      <c r="EV92" s="167"/>
      <c r="EW92" s="167"/>
      <c r="EX92" s="167"/>
      <c r="EY92" s="167"/>
      <c r="EZ92" s="167"/>
      <c r="FA92" s="167"/>
      <c r="FB92" s="167"/>
      <c r="FC92" s="167"/>
      <c r="FD92" s="167"/>
      <c r="FE92" s="168"/>
    </row>
    <row r="93" spans="1:161" s="2" customFormat="1" ht="83.25" customHeight="1">
      <c r="A93" s="144" t="s">
        <v>410</v>
      </c>
      <c r="B93" s="175"/>
      <c r="C93" s="175"/>
      <c r="D93" s="175"/>
      <c r="E93" s="175"/>
      <c r="F93" s="175"/>
      <c r="G93" s="175"/>
      <c r="H93" s="175"/>
      <c r="I93" s="175"/>
      <c r="J93" s="176"/>
      <c r="K93" s="153" t="s">
        <v>386</v>
      </c>
      <c r="L93" s="154"/>
      <c r="M93" s="154"/>
      <c r="N93" s="154"/>
      <c r="O93" s="154"/>
      <c r="P93" s="154"/>
      <c r="Q93" s="154"/>
      <c r="R93" s="154"/>
      <c r="S93" s="154"/>
      <c r="T93" s="155"/>
      <c r="U93" s="183" t="s">
        <v>411</v>
      </c>
      <c r="V93" s="184"/>
      <c r="W93" s="184"/>
      <c r="X93" s="184"/>
      <c r="Y93" s="184"/>
      <c r="Z93" s="184"/>
      <c r="AA93" s="184"/>
      <c r="AB93" s="184"/>
      <c r="AC93" s="184"/>
      <c r="AD93" s="185"/>
      <c r="AE93" s="183"/>
      <c r="AF93" s="184"/>
      <c r="AG93" s="184"/>
      <c r="AH93" s="184"/>
      <c r="AI93" s="184"/>
      <c r="AJ93" s="184"/>
      <c r="AK93" s="184"/>
      <c r="AL93" s="184"/>
      <c r="AM93" s="184"/>
      <c r="AN93" s="185"/>
      <c r="AO93" s="153" t="s">
        <v>388</v>
      </c>
      <c r="AP93" s="154"/>
      <c r="AQ93" s="154"/>
      <c r="AR93" s="154"/>
      <c r="AS93" s="154"/>
      <c r="AT93" s="154"/>
      <c r="AU93" s="154"/>
      <c r="AV93" s="154"/>
      <c r="AW93" s="154"/>
      <c r="AX93" s="155"/>
      <c r="AY93" s="183" t="s">
        <v>375</v>
      </c>
      <c r="AZ93" s="184"/>
      <c r="BA93" s="184"/>
      <c r="BB93" s="184"/>
      <c r="BC93" s="184"/>
      <c r="BD93" s="184"/>
      <c r="BE93" s="184"/>
      <c r="BF93" s="184"/>
      <c r="BG93" s="184"/>
      <c r="BH93" s="185"/>
      <c r="BI93" s="169" t="s">
        <v>348</v>
      </c>
      <c r="BJ93" s="170"/>
      <c r="BK93" s="170"/>
      <c r="BL93" s="170"/>
      <c r="BM93" s="170"/>
      <c r="BN93" s="170"/>
      <c r="BO93" s="170"/>
      <c r="BP93" s="170"/>
      <c r="BQ93" s="170"/>
      <c r="BR93" s="171"/>
      <c r="BS93" s="166" t="s">
        <v>184</v>
      </c>
      <c r="BT93" s="167"/>
      <c r="BU93" s="167"/>
      <c r="BV93" s="167"/>
      <c r="BW93" s="167"/>
      <c r="BX93" s="167"/>
      <c r="BY93" s="167"/>
      <c r="BZ93" s="167"/>
      <c r="CA93" s="167"/>
      <c r="CB93" s="168"/>
      <c r="CC93" s="172"/>
      <c r="CD93" s="173"/>
      <c r="CE93" s="173"/>
      <c r="CF93" s="173"/>
      <c r="CG93" s="173"/>
      <c r="CH93" s="173"/>
      <c r="CI93" s="173"/>
      <c r="CJ93" s="173"/>
      <c r="CK93" s="173"/>
      <c r="CL93" s="174"/>
      <c r="CM93" s="163">
        <v>100</v>
      </c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5"/>
      <c r="CY93" s="163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5"/>
      <c r="DK93" s="163">
        <v>100</v>
      </c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5"/>
      <c r="DW93" s="163"/>
      <c r="DX93" s="164"/>
      <c r="DY93" s="164"/>
      <c r="DZ93" s="164"/>
      <c r="EA93" s="164"/>
      <c r="EB93" s="164"/>
      <c r="EC93" s="164"/>
      <c r="ED93" s="164"/>
      <c r="EE93" s="164"/>
      <c r="EF93" s="164"/>
      <c r="EG93" s="165"/>
      <c r="EH93" s="163"/>
      <c r="EI93" s="164"/>
      <c r="EJ93" s="164"/>
      <c r="EK93" s="164"/>
      <c r="EL93" s="164"/>
      <c r="EM93" s="164"/>
      <c r="EN93" s="164"/>
      <c r="EO93" s="164"/>
      <c r="EP93" s="164"/>
      <c r="EQ93" s="164"/>
      <c r="ER93" s="165"/>
      <c r="ES93" s="166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8"/>
    </row>
    <row r="94" spans="1:161" s="2" customFormat="1" ht="103.5" customHeight="1">
      <c r="A94" s="177"/>
      <c r="B94" s="178"/>
      <c r="C94" s="178"/>
      <c r="D94" s="178"/>
      <c r="E94" s="178"/>
      <c r="F94" s="178"/>
      <c r="G94" s="178"/>
      <c r="H94" s="178"/>
      <c r="I94" s="178"/>
      <c r="J94" s="179"/>
      <c r="K94" s="156"/>
      <c r="L94" s="157"/>
      <c r="M94" s="157"/>
      <c r="N94" s="157"/>
      <c r="O94" s="157"/>
      <c r="P94" s="157"/>
      <c r="Q94" s="157"/>
      <c r="R94" s="157"/>
      <c r="S94" s="157"/>
      <c r="T94" s="158"/>
      <c r="U94" s="186"/>
      <c r="V94" s="187"/>
      <c r="W94" s="187"/>
      <c r="X94" s="187"/>
      <c r="Y94" s="187"/>
      <c r="Z94" s="187"/>
      <c r="AA94" s="187"/>
      <c r="AB94" s="187"/>
      <c r="AC94" s="187"/>
      <c r="AD94" s="188"/>
      <c r="AE94" s="186"/>
      <c r="AF94" s="187"/>
      <c r="AG94" s="187"/>
      <c r="AH94" s="187"/>
      <c r="AI94" s="187"/>
      <c r="AJ94" s="187"/>
      <c r="AK94" s="187"/>
      <c r="AL94" s="187"/>
      <c r="AM94" s="187"/>
      <c r="AN94" s="188"/>
      <c r="AO94" s="156"/>
      <c r="AP94" s="157"/>
      <c r="AQ94" s="157"/>
      <c r="AR94" s="157"/>
      <c r="AS94" s="157"/>
      <c r="AT94" s="157"/>
      <c r="AU94" s="157"/>
      <c r="AV94" s="157"/>
      <c r="AW94" s="157"/>
      <c r="AX94" s="158"/>
      <c r="AY94" s="186"/>
      <c r="AZ94" s="187"/>
      <c r="BA94" s="187"/>
      <c r="BB94" s="187"/>
      <c r="BC94" s="187"/>
      <c r="BD94" s="187"/>
      <c r="BE94" s="187"/>
      <c r="BF94" s="187"/>
      <c r="BG94" s="187"/>
      <c r="BH94" s="188"/>
      <c r="BI94" s="169" t="s">
        <v>349</v>
      </c>
      <c r="BJ94" s="170"/>
      <c r="BK94" s="170"/>
      <c r="BL94" s="170"/>
      <c r="BM94" s="170"/>
      <c r="BN94" s="170"/>
      <c r="BO94" s="170"/>
      <c r="BP94" s="170"/>
      <c r="BQ94" s="170"/>
      <c r="BR94" s="171"/>
      <c r="BS94" s="166" t="s">
        <v>184</v>
      </c>
      <c r="BT94" s="167"/>
      <c r="BU94" s="167"/>
      <c r="BV94" s="167"/>
      <c r="BW94" s="167"/>
      <c r="BX94" s="167"/>
      <c r="BY94" s="167"/>
      <c r="BZ94" s="167"/>
      <c r="CA94" s="167"/>
      <c r="CB94" s="168"/>
      <c r="CC94" s="172"/>
      <c r="CD94" s="173"/>
      <c r="CE94" s="173"/>
      <c r="CF94" s="173"/>
      <c r="CG94" s="173"/>
      <c r="CH94" s="173"/>
      <c r="CI94" s="173"/>
      <c r="CJ94" s="173"/>
      <c r="CK94" s="173"/>
      <c r="CL94" s="174"/>
      <c r="CM94" s="163">
        <v>60</v>
      </c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5"/>
      <c r="CY94" s="163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5"/>
      <c r="DK94" s="163">
        <v>60</v>
      </c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5"/>
      <c r="DW94" s="163"/>
      <c r="DX94" s="164"/>
      <c r="DY94" s="164"/>
      <c r="DZ94" s="164"/>
      <c r="EA94" s="164"/>
      <c r="EB94" s="164"/>
      <c r="EC94" s="164"/>
      <c r="ED94" s="164"/>
      <c r="EE94" s="164"/>
      <c r="EF94" s="164"/>
      <c r="EG94" s="165"/>
      <c r="EH94" s="163"/>
      <c r="EI94" s="164"/>
      <c r="EJ94" s="164"/>
      <c r="EK94" s="164"/>
      <c r="EL94" s="164"/>
      <c r="EM94" s="164"/>
      <c r="EN94" s="164"/>
      <c r="EO94" s="164"/>
      <c r="EP94" s="164"/>
      <c r="EQ94" s="164"/>
      <c r="ER94" s="165"/>
      <c r="ES94" s="166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8"/>
    </row>
    <row r="95" spans="1:161" s="2" customFormat="1" ht="137.25" customHeight="1">
      <c r="A95" s="180"/>
      <c r="B95" s="181"/>
      <c r="C95" s="181"/>
      <c r="D95" s="181"/>
      <c r="E95" s="181"/>
      <c r="F95" s="181"/>
      <c r="G95" s="181"/>
      <c r="H95" s="181"/>
      <c r="I95" s="181"/>
      <c r="J95" s="182"/>
      <c r="K95" s="159"/>
      <c r="L95" s="160"/>
      <c r="M95" s="160"/>
      <c r="N95" s="160"/>
      <c r="O95" s="160"/>
      <c r="P95" s="160"/>
      <c r="Q95" s="160"/>
      <c r="R95" s="160"/>
      <c r="S95" s="160"/>
      <c r="T95" s="161"/>
      <c r="U95" s="189"/>
      <c r="V95" s="190"/>
      <c r="W95" s="190"/>
      <c r="X95" s="190"/>
      <c r="Y95" s="190"/>
      <c r="Z95" s="190"/>
      <c r="AA95" s="190"/>
      <c r="AB95" s="190"/>
      <c r="AC95" s="190"/>
      <c r="AD95" s="191"/>
      <c r="AE95" s="189"/>
      <c r="AF95" s="190"/>
      <c r="AG95" s="190"/>
      <c r="AH95" s="190"/>
      <c r="AI95" s="190"/>
      <c r="AJ95" s="190"/>
      <c r="AK95" s="190"/>
      <c r="AL95" s="190"/>
      <c r="AM95" s="190"/>
      <c r="AN95" s="191"/>
      <c r="AO95" s="159"/>
      <c r="AP95" s="160"/>
      <c r="AQ95" s="160"/>
      <c r="AR95" s="160"/>
      <c r="AS95" s="160"/>
      <c r="AT95" s="160"/>
      <c r="AU95" s="160"/>
      <c r="AV95" s="160"/>
      <c r="AW95" s="160"/>
      <c r="AX95" s="161"/>
      <c r="AY95" s="189"/>
      <c r="AZ95" s="190"/>
      <c r="BA95" s="190"/>
      <c r="BB95" s="190"/>
      <c r="BC95" s="190"/>
      <c r="BD95" s="190"/>
      <c r="BE95" s="190"/>
      <c r="BF95" s="190"/>
      <c r="BG95" s="190"/>
      <c r="BH95" s="191"/>
      <c r="BI95" s="169" t="s">
        <v>389</v>
      </c>
      <c r="BJ95" s="170"/>
      <c r="BK95" s="170"/>
      <c r="BL95" s="170"/>
      <c r="BM95" s="170"/>
      <c r="BN95" s="170"/>
      <c r="BO95" s="170"/>
      <c r="BP95" s="170"/>
      <c r="BQ95" s="170"/>
      <c r="BR95" s="171"/>
      <c r="BS95" s="166" t="s">
        <v>390</v>
      </c>
      <c r="BT95" s="167"/>
      <c r="BU95" s="167"/>
      <c r="BV95" s="167"/>
      <c r="BW95" s="167"/>
      <c r="BX95" s="167"/>
      <c r="BY95" s="167"/>
      <c r="BZ95" s="167"/>
      <c r="CA95" s="167"/>
      <c r="CB95" s="168"/>
      <c r="CC95" s="172"/>
      <c r="CD95" s="173"/>
      <c r="CE95" s="173"/>
      <c r="CF95" s="173"/>
      <c r="CG95" s="173"/>
      <c r="CH95" s="173"/>
      <c r="CI95" s="173"/>
      <c r="CJ95" s="173"/>
      <c r="CK95" s="173"/>
      <c r="CL95" s="174"/>
      <c r="CM95" s="163">
        <v>0</v>
      </c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5"/>
      <c r="CY95" s="163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5"/>
      <c r="DK95" s="163">
        <v>0</v>
      </c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5"/>
      <c r="DW95" s="163"/>
      <c r="DX95" s="164"/>
      <c r="DY95" s="164"/>
      <c r="DZ95" s="164"/>
      <c r="EA95" s="164"/>
      <c r="EB95" s="164"/>
      <c r="EC95" s="164"/>
      <c r="ED95" s="164"/>
      <c r="EE95" s="164"/>
      <c r="EF95" s="164"/>
      <c r="EG95" s="165"/>
      <c r="EH95" s="163"/>
      <c r="EI95" s="164"/>
      <c r="EJ95" s="164"/>
      <c r="EK95" s="164"/>
      <c r="EL95" s="164"/>
      <c r="EM95" s="164"/>
      <c r="EN95" s="164"/>
      <c r="EO95" s="164"/>
      <c r="EP95" s="164"/>
      <c r="EQ95" s="164"/>
      <c r="ER95" s="165"/>
      <c r="ES95" s="166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8"/>
    </row>
    <row r="96" spans="1:161" s="2" customFormat="1" ht="55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</row>
    <row r="97" ht="15">
      <c r="A97" s="13" t="s">
        <v>217</v>
      </c>
    </row>
    <row r="98" ht="8.25" customHeight="1"/>
    <row r="99" spans="1:161" s="2" customFormat="1" ht="15" customHeight="1">
      <c r="A99" s="116" t="s">
        <v>110</v>
      </c>
      <c r="B99" s="114"/>
      <c r="C99" s="114"/>
      <c r="D99" s="114"/>
      <c r="E99" s="114"/>
      <c r="F99" s="114"/>
      <c r="G99" s="114"/>
      <c r="H99" s="115"/>
      <c r="I99" s="221" t="s">
        <v>112</v>
      </c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3"/>
      <c r="AM99" s="221" t="s">
        <v>124</v>
      </c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3"/>
      <c r="BG99" s="230" t="s">
        <v>126</v>
      </c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5"/>
      <c r="ET99" s="110" t="s">
        <v>127</v>
      </c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9"/>
    </row>
    <row r="100" spans="1:161" s="2" customFormat="1" ht="30" customHeight="1">
      <c r="A100" s="196"/>
      <c r="B100" s="197"/>
      <c r="C100" s="197"/>
      <c r="D100" s="197"/>
      <c r="E100" s="197"/>
      <c r="F100" s="197"/>
      <c r="G100" s="197"/>
      <c r="H100" s="198"/>
      <c r="I100" s="224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6"/>
      <c r="AM100" s="224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6"/>
      <c r="BG100" s="110" t="s">
        <v>113</v>
      </c>
      <c r="BH100" s="108"/>
      <c r="BI100" s="108"/>
      <c r="BJ100" s="108"/>
      <c r="BK100" s="108"/>
      <c r="BL100" s="108"/>
      <c r="BM100" s="108"/>
      <c r="BN100" s="108"/>
      <c r="BO100" s="108"/>
      <c r="BP100" s="109"/>
      <c r="BQ100" s="83" t="s">
        <v>125</v>
      </c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1"/>
      <c r="CI100" s="83" t="s">
        <v>116</v>
      </c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1"/>
      <c r="DP100" s="110" t="s">
        <v>120</v>
      </c>
      <c r="DQ100" s="108"/>
      <c r="DR100" s="108"/>
      <c r="DS100" s="108"/>
      <c r="DT100" s="108"/>
      <c r="DU100" s="108"/>
      <c r="DV100" s="108"/>
      <c r="DW100" s="108"/>
      <c r="DX100" s="108"/>
      <c r="DY100" s="109"/>
      <c r="DZ100" s="110" t="s">
        <v>121</v>
      </c>
      <c r="EA100" s="108"/>
      <c r="EB100" s="108"/>
      <c r="EC100" s="108"/>
      <c r="ED100" s="108"/>
      <c r="EE100" s="108"/>
      <c r="EF100" s="108"/>
      <c r="EG100" s="108"/>
      <c r="EH100" s="108"/>
      <c r="EI100" s="109"/>
      <c r="EJ100" s="110" t="s">
        <v>122</v>
      </c>
      <c r="EK100" s="108"/>
      <c r="EL100" s="108"/>
      <c r="EM100" s="108"/>
      <c r="EN100" s="108"/>
      <c r="EO100" s="108"/>
      <c r="EP100" s="108"/>
      <c r="EQ100" s="108"/>
      <c r="ER100" s="108"/>
      <c r="ES100" s="109"/>
      <c r="ET100" s="212"/>
      <c r="EU100" s="213"/>
      <c r="EV100" s="213"/>
      <c r="EW100" s="213"/>
      <c r="EX100" s="213"/>
      <c r="EY100" s="213"/>
      <c r="EZ100" s="213"/>
      <c r="FA100" s="213"/>
      <c r="FB100" s="213"/>
      <c r="FC100" s="213"/>
      <c r="FD100" s="213"/>
      <c r="FE100" s="214"/>
    </row>
    <row r="101" spans="1:161" s="2" customFormat="1" ht="18" customHeight="1">
      <c r="A101" s="196"/>
      <c r="B101" s="197"/>
      <c r="C101" s="197"/>
      <c r="D101" s="197"/>
      <c r="E101" s="197"/>
      <c r="F101" s="197"/>
      <c r="G101" s="197"/>
      <c r="H101" s="198"/>
      <c r="I101" s="227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9"/>
      <c r="AM101" s="227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9"/>
      <c r="BG101" s="212"/>
      <c r="BH101" s="213"/>
      <c r="BI101" s="213"/>
      <c r="BJ101" s="213"/>
      <c r="BK101" s="213"/>
      <c r="BL101" s="213"/>
      <c r="BM101" s="213"/>
      <c r="BN101" s="213"/>
      <c r="BO101" s="213"/>
      <c r="BP101" s="214"/>
      <c r="BQ101" s="116" t="s">
        <v>114</v>
      </c>
      <c r="BR101" s="114"/>
      <c r="BS101" s="114"/>
      <c r="BT101" s="114"/>
      <c r="BU101" s="114"/>
      <c r="BV101" s="114"/>
      <c r="BW101" s="114"/>
      <c r="BX101" s="114"/>
      <c r="BY101" s="115"/>
      <c r="BZ101" s="116" t="s">
        <v>115</v>
      </c>
      <c r="CA101" s="114"/>
      <c r="CB101" s="114"/>
      <c r="CC101" s="114"/>
      <c r="CD101" s="114"/>
      <c r="CE101" s="114"/>
      <c r="CF101" s="114"/>
      <c r="CG101" s="114"/>
      <c r="CH101" s="115"/>
      <c r="CI101" s="110" t="s">
        <v>117</v>
      </c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9"/>
      <c r="CT101" s="110" t="s">
        <v>118</v>
      </c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9"/>
      <c r="DE101" s="110" t="s">
        <v>119</v>
      </c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9"/>
      <c r="DP101" s="212"/>
      <c r="DQ101" s="213"/>
      <c r="DR101" s="213"/>
      <c r="DS101" s="213"/>
      <c r="DT101" s="213"/>
      <c r="DU101" s="213"/>
      <c r="DV101" s="213"/>
      <c r="DW101" s="213"/>
      <c r="DX101" s="213"/>
      <c r="DY101" s="214"/>
      <c r="DZ101" s="212"/>
      <c r="EA101" s="213"/>
      <c r="EB101" s="213"/>
      <c r="EC101" s="213"/>
      <c r="ED101" s="213"/>
      <c r="EE101" s="213"/>
      <c r="EF101" s="213"/>
      <c r="EG101" s="213"/>
      <c r="EH101" s="213"/>
      <c r="EI101" s="214"/>
      <c r="EJ101" s="212"/>
      <c r="EK101" s="213"/>
      <c r="EL101" s="213"/>
      <c r="EM101" s="213"/>
      <c r="EN101" s="213"/>
      <c r="EO101" s="213"/>
      <c r="EP101" s="213"/>
      <c r="EQ101" s="213"/>
      <c r="ER101" s="213"/>
      <c r="ES101" s="214"/>
      <c r="ET101" s="212"/>
      <c r="EU101" s="213"/>
      <c r="EV101" s="213"/>
      <c r="EW101" s="213"/>
      <c r="EX101" s="213"/>
      <c r="EY101" s="213"/>
      <c r="EZ101" s="213"/>
      <c r="FA101" s="213"/>
      <c r="FB101" s="213"/>
      <c r="FC101" s="213"/>
      <c r="FD101" s="213"/>
      <c r="FE101" s="214"/>
    </row>
    <row r="102" spans="1:161" s="2" customFormat="1" ht="87.75" customHeight="1">
      <c r="A102" s="199"/>
      <c r="B102" s="200"/>
      <c r="C102" s="200"/>
      <c r="D102" s="200"/>
      <c r="E102" s="200"/>
      <c r="F102" s="200"/>
      <c r="G102" s="200"/>
      <c r="H102" s="201"/>
      <c r="I102" s="204" t="s">
        <v>111</v>
      </c>
      <c r="J102" s="205"/>
      <c r="K102" s="205"/>
      <c r="L102" s="205"/>
      <c r="M102" s="205"/>
      <c r="N102" s="205"/>
      <c r="O102" s="205"/>
      <c r="P102" s="205"/>
      <c r="Q102" s="205"/>
      <c r="R102" s="206"/>
      <c r="S102" s="204" t="s">
        <v>111</v>
      </c>
      <c r="T102" s="205"/>
      <c r="U102" s="205"/>
      <c r="V102" s="205"/>
      <c r="W102" s="205"/>
      <c r="X102" s="205"/>
      <c r="Y102" s="205"/>
      <c r="Z102" s="205"/>
      <c r="AA102" s="205"/>
      <c r="AB102" s="206"/>
      <c r="AC102" s="204" t="s">
        <v>111</v>
      </c>
      <c r="AD102" s="205"/>
      <c r="AE102" s="205"/>
      <c r="AF102" s="205"/>
      <c r="AG102" s="205"/>
      <c r="AH102" s="205"/>
      <c r="AI102" s="205"/>
      <c r="AJ102" s="205"/>
      <c r="AK102" s="205"/>
      <c r="AL102" s="206"/>
      <c r="AM102" s="204" t="s">
        <v>111</v>
      </c>
      <c r="AN102" s="205"/>
      <c r="AO102" s="205"/>
      <c r="AP102" s="205"/>
      <c r="AQ102" s="205"/>
      <c r="AR102" s="205"/>
      <c r="AS102" s="205"/>
      <c r="AT102" s="205"/>
      <c r="AU102" s="205"/>
      <c r="AV102" s="206"/>
      <c r="AW102" s="204" t="s">
        <v>111</v>
      </c>
      <c r="AX102" s="205"/>
      <c r="AY102" s="205"/>
      <c r="AZ102" s="205"/>
      <c r="BA102" s="205"/>
      <c r="BB102" s="205"/>
      <c r="BC102" s="205"/>
      <c r="BD102" s="205"/>
      <c r="BE102" s="205"/>
      <c r="BF102" s="206"/>
      <c r="BG102" s="215"/>
      <c r="BH102" s="216"/>
      <c r="BI102" s="216"/>
      <c r="BJ102" s="216"/>
      <c r="BK102" s="216"/>
      <c r="BL102" s="216"/>
      <c r="BM102" s="216"/>
      <c r="BN102" s="216"/>
      <c r="BO102" s="216"/>
      <c r="BP102" s="217"/>
      <c r="BQ102" s="199"/>
      <c r="BR102" s="200"/>
      <c r="BS102" s="200"/>
      <c r="BT102" s="200"/>
      <c r="BU102" s="200"/>
      <c r="BV102" s="200"/>
      <c r="BW102" s="200"/>
      <c r="BX102" s="200"/>
      <c r="BY102" s="201"/>
      <c r="BZ102" s="199"/>
      <c r="CA102" s="200"/>
      <c r="CB102" s="200"/>
      <c r="CC102" s="200"/>
      <c r="CD102" s="200"/>
      <c r="CE102" s="200"/>
      <c r="CF102" s="200"/>
      <c r="CG102" s="200"/>
      <c r="CH102" s="201"/>
      <c r="CI102" s="215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7"/>
      <c r="CT102" s="215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7"/>
      <c r="DE102" s="215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7"/>
      <c r="DP102" s="215"/>
      <c r="DQ102" s="216"/>
      <c r="DR102" s="216"/>
      <c r="DS102" s="216"/>
      <c r="DT102" s="216"/>
      <c r="DU102" s="216"/>
      <c r="DV102" s="216"/>
      <c r="DW102" s="216"/>
      <c r="DX102" s="216"/>
      <c r="DY102" s="217"/>
      <c r="DZ102" s="215"/>
      <c r="EA102" s="216"/>
      <c r="EB102" s="216"/>
      <c r="EC102" s="216"/>
      <c r="ED102" s="216"/>
      <c r="EE102" s="216"/>
      <c r="EF102" s="216"/>
      <c r="EG102" s="216"/>
      <c r="EH102" s="216"/>
      <c r="EI102" s="217"/>
      <c r="EJ102" s="215"/>
      <c r="EK102" s="216"/>
      <c r="EL102" s="216"/>
      <c r="EM102" s="216"/>
      <c r="EN102" s="216"/>
      <c r="EO102" s="216"/>
      <c r="EP102" s="216"/>
      <c r="EQ102" s="216"/>
      <c r="ER102" s="216"/>
      <c r="ES102" s="217"/>
      <c r="ET102" s="215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7"/>
    </row>
    <row r="103" spans="1:161" s="2" customFormat="1" ht="12.75">
      <c r="A103" s="75" t="s">
        <v>20</v>
      </c>
      <c r="B103" s="76"/>
      <c r="C103" s="76"/>
      <c r="D103" s="76"/>
      <c r="E103" s="76"/>
      <c r="F103" s="76"/>
      <c r="G103" s="76"/>
      <c r="H103" s="77"/>
      <c r="I103" s="75" t="s">
        <v>21</v>
      </c>
      <c r="J103" s="76"/>
      <c r="K103" s="76"/>
      <c r="L103" s="76"/>
      <c r="M103" s="76"/>
      <c r="N103" s="76"/>
      <c r="O103" s="76"/>
      <c r="P103" s="76"/>
      <c r="Q103" s="76"/>
      <c r="R103" s="77"/>
      <c r="S103" s="75" t="s">
        <v>41</v>
      </c>
      <c r="T103" s="76"/>
      <c r="U103" s="76"/>
      <c r="V103" s="76"/>
      <c r="W103" s="76"/>
      <c r="X103" s="76"/>
      <c r="Y103" s="76"/>
      <c r="Z103" s="76"/>
      <c r="AA103" s="76"/>
      <c r="AB103" s="77"/>
      <c r="AC103" s="75" t="s">
        <v>42</v>
      </c>
      <c r="AD103" s="76"/>
      <c r="AE103" s="76"/>
      <c r="AF103" s="76"/>
      <c r="AG103" s="76"/>
      <c r="AH103" s="76"/>
      <c r="AI103" s="76"/>
      <c r="AJ103" s="76"/>
      <c r="AK103" s="76"/>
      <c r="AL103" s="77"/>
      <c r="AM103" s="75" t="s">
        <v>27</v>
      </c>
      <c r="AN103" s="76"/>
      <c r="AO103" s="76"/>
      <c r="AP103" s="76"/>
      <c r="AQ103" s="76"/>
      <c r="AR103" s="76"/>
      <c r="AS103" s="76"/>
      <c r="AT103" s="76"/>
      <c r="AU103" s="76"/>
      <c r="AV103" s="77"/>
      <c r="AW103" s="75" t="s">
        <v>43</v>
      </c>
      <c r="AX103" s="76"/>
      <c r="AY103" s="76"/>
      <c r="AZ103" s="76"/>
      <c r="BA103" s="76"/>
      <c r="BB103" s="76"/>
      <c r="BC103" s="76"/>
      <c r="BD103" s="76"/>
      <c r="BE103" s="76"/>
      <c r="BF103" s="77"/>
      <c r="BG103" s="75" t="s">
        <v>44</v>
      </c>
      <c r="BH103" s="76"/>
      <c r="BI103" s="76"/>
      <c r="BJ103" s="76"/>
      <c r="BK103" s="76"/>
      <c r="BL103" s="76"/>
      <c r="BM103" s="76"/>
      <c r="BN103" s="76"/>
      <c r="BO103" s="76"/>
      <c r="BP103" s="77"/>
      <c r="BQ103" s="75" t="s">
        <v>45</v>
      </c>
      <c r="BR103" s="76"/>
      <c r="BS103" s="76"/>
      <c r="BT103" s="76"/>
      <c r="BU103" s="76"/>
      <c r="BV103" s="76"/>
      <c r="BW103" s="76"/>
      <c r="BX103" s="76"/>
      <c r="BY103" s="77"/>
      <c r="BZ103" s="75" t="s">
        <v>46</v>
      </c>
      <c r="CA103" s="76"/>
      <c r="CB103" s="76"/>
      <c r="CC103" s="76"/>
      <c r="CD103" s="76"/>
      <c r="CE103" s="76"/>
      <c r="CF103" s="76"/>
      <c r="CG103" s="76"/>
      <c r="CH103" s="77"/>
      <c r="CI103" s="75" t="s">
        <v>47</v>
      </c>
      <c r="CJ103" s="76"/>
      <c r="CK103" s="76"/>
      <c r="CL103" s="76"/>
      <c r="CM103" s="76"/>
      <c r="CN103" s="76"/>
      <c r="CO103" s="76"/>
      <c r="CP103" s="76"/>
      <c r="CQ103" s="76"/>
      <c r="CR103" s="76"/>
      <c r="CS103" s="77"/>
      <c r="CT103" s="75" t="s">
        <v>48</v>
      </c>
      <c r="CU103" s="76"/>
      <c r="CV103" s="76"/>
      <c r="CW103" s="76"/>
      <c r="CX103" s="76"/>
      <c r="CY103" s="76"/>
      <c r="CZ103" s="76"/>
      <c r="DA103" s="76"/>
      <c r="DB103" s="76"/>
      <c r="DC103" s="76"/>
      <c r="DD103" s="77"/>
      <c r="DE103" s="75" t="s">
        <v>49</v>
      </c>
      <c r="DF103" s="76"/>
      <c r="DG103" s="76"/>
      <c r="DH103" s="76"/>
      <c r="DI103" s="76"/>
      <c r="DJ103" s="76"/>
      <c r="DK103" s="76"/>
      <c r="DL103" s="76"/>
      <c r="DM103" s="76"/>
      <c r="DN103" s="76"/>
      <c r="DO103" s="77"/>
      <c r="DP103" s="75" t="s">
        <v>50</v>
      </c>
      <c r="DQ103" s="76"/>
      <c r="DR103" s="76"/>
      <c r="DS103" s="76"/>
      <c r="DT103" s="76"/>
      <c r="DU103" s="76"/>
      <c r="DV103" s="76"/>
      <c r="DW103" s="76"/>
      <c r="DX103" s="76"/>
      <c r="DY103" s="77"/>
      <c r="DZ103" s="75" t="s">
        <v>51</v>
      </c>
      <c r="EA103" s="76"/>
      <c r="EB103" s="76"/>
      <c r="EC103" s="76"/>
      <c r="ED103" s="76"/>
      <c r="EE103" s="76"/>
      <c r="EF103" s="76"/>
      <c r="EG103" s="76"/>
      <c r="EH103" s="76"/>
      <c r="EI103" s="77"/>
      <c r="EJ103" s="75" t="s">
        <v>52</v>
      </c>
      <c r="EK103" s="76"/>
      <c r="EL103" s="76"/>
      <c r="EM103" s="76"/>
      <c r="EN103" s="76"/>
      <c r="EO103" s="76"/>
      <c r="EP103" s="76"/>
      <c r="EQ103" s="76"/>
      <c r="ER103" s="76"/>
      <c r="ES103" s="77"/>
      <c r="ET103" s="75" t="s">
        <v>53</v>
      </c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7"/>
    </row>
    <row r="104" spans="1:161" s="2" customFormat="1" ht="156" customHeight="1">
      <c r="A104" s="144" t="s">
        <v>360</v>
      </c>
      <c r="B104" s="145"/>
      <c r="C104" s="145"/>
      <c r="D104" s="145"/>
      <c r="E104" s="145"/>
      <c r="F104" s="145"/>
      <c r="G104" s="145"/>
      <c r="H104" s="146"/>
      <c r="I104" s="153" t="s">
        <v>355</v>
      </c>
      <c r="J104" s="154"/>
      <c r="K104" s="154"/>
      <c r="L104" s="154"/>
      <c r="M104" s="154"/>
      <c r="N104" s="154"/>
      <c r="O104" s="154"/>
      <c r="P104" s="154"/>
      <c r="Q104" s="154"/>
      <c r="R104" s="155"/>
      <c r="S104" s="153"/>
      <c r="T104" s="154"/>
      <c r="U104" s="154"/>
      <c r="V104" s="154"/>
      <c r="W104" s="154"/>
      <c r="X104" s="154"/>
      <c r="Y104" s="154"/>
      <c r="Z104" s="154"/>
      <c r="AA104" s="154"/>
      <c r="AB104" s="155"/>
      <c r="AC104" s="153"/>
      <c r="AD104" s="154"/>
      <c r="AE104" s="154"/>
      <c r="AF104" s="154"/>
      <c r="AG104" s="154"/>
      <c r="AH104" s="154"/>
      <c r="AI104" s="154"/>
      <c r="AJ104" s="154"/>
      <c r="AK104" s="154"/>
      <c r="AL104" s="155"/>
      <c r="AM104" s="153" t="s">
        <v>356</v>
      </c>
      <c r="AN104" s="154"/>
      <c r="AO104" s="154"/>
      <c r="AP104" s="154"/>
      <c r="AQ104" s="154"/>
      <c r="AR104" s="154"/>
      <c r="AS104" s="154"/>
      <c r="AT104" s="154"/>
      <c r="AU104" s="154"/>
      <c r="AV104" s="155"/>
      <c r="AW104" s="153" t="s">
        <v>357</v>
      </c>
      <c r="AX104" s="154"/>
      <c r="AY104" s="154"/>
      <c r="AZ104" s="154"/>
      <c r="BA104" s="154"/>
      <c r="BB104" s="154"/>
      <c r="BC104" s="154"/>
      <c r="BD104" s="154"/>
      <c r="BE104" s="154"/>
      <c r="BF104" s="155"/>
      <c r="BG104" s="79" t="s">
        <v>358</v>
      </c>
      <c r="BH104" s="80"/>
      <c r="BI104" s="80"/>
      <c r="BJ104" s="80"/>
      <c r="BK104" s="80"/>
      <c r="BL104" s="80"/>
      <c r="BM104" s="80"/>
      <c r="BN104" s="80"/>
      <c r="BO104" s="80"/>
      <c r="BP104" s="81"/>
      <c r="BQ104" s="79" t="s">
        <v>351</v>
      </c>
      <c r="BR104" s="80"/>
      <c r="BS104" s="80"/>
      <c r="BT104" s="80"/>
      <c r="BU104" s="80"/>
      <c r="BV104" s="80"/>
      <c r="BW104" s="80"/>
      <c r="BX104" s="80"/>
      <c r="BY104" s="81"/>
      <c r="BZ104" s="90"/>
      <c r="CA104" s="91"/>
      <c r="CB104" s="91"/>
      <c r="CC104" s="91"/>
      <c r="CD104" s="91"/>
      <c r="CE104" s="91"/>
      <c r="CF104" s="91"/>
      <c r="CG104" s="91"/>
      <c r="CH104" s="92"/>
      <c r="CI104" s="87">
        <v>769</v>
      </c>
      <c r="CJ104" s="88"/>
      <c r="CK104" s="88"/>
      <c r="CL104" s="88"/>
      <c r="CM104" s="88"/>
      <c r="CN104" s="88"/>
      <c r="CO104" s="88"/>
      <c r="CP104" s="88"/>
      <c r="CQ104" s="88"/>
      <c r="CR104" s="88"/>
      <c r="CS104" s="89"/>
      <c r="CT104" s="87">
        <v>760</v>
      </c>
      <c r="CU104" s="88"/>
      <c r="CV104" s="88"/>
      <c r="CW104" s="88"/>
      <c r="CX104" s="88"/>
      <c r="CY104" s="88"/>
      <c r="CZ104" s="88"/>
      <c r="DA104" s="88"/>
      <c r="DB104" s="88"/>
      <c r="DC104" s="88"/>
      <c r="DD104" s="89"/>
      <c r="DE104" s="64" t="s">
        <v>359</v>
      </c>
      <c r="DF104" s="65"/>
      <c r="DG104" s="65"/>
      <c r="DH104" s="65"/>
      <c r="DI104" s="65"/>
      <c r="DJ104" s="65"/>
      <c r="DK104" s="65"/>
      <c r="DL104" s="65"/>
      <c r="DM104" s="65"/>
      <c r="DN104" s="65"/>
      <c r="DO104" s="66"/>
      <c r="DP104" s="87"/>
      <c r="DQ104" s="88"/>
      <c r="DR104" s="88"/>
      <c r="DS104" s="88"/>
      <c r="DT104" s="88"/>
      <c r="DU104" s="88"/>
      <c r="DV104" s="88"/>
      <c r="DW104" s="88"/>
      <c r="DX104" s="88"/>
      <c r="DY104" s="89"/>
      <c r="DZ104" s="87"/>
      <c r="EA104" s="88"/>
      <c r="EB104" s="88"/>
      <c r="EC104" s="88"/>
      <c r="ED104" s="88"/>
      <c r="EE104" s="88"/>
      <c r="EF104" s="88"/>
      <c r="EG104" s="88"/>
      <c r="EH104" s="88"/>
      <c r="EI104" s="89"/>
      <c r="EJ104" s="79"/>
      <c r="EK104" s="80"/>
      <c r="EL104" s="80"/>
      <c r="EM104" s="80"/>
      <c r="EN104" s="80"/>
      <c r="EO104" s="80"/>
      <c r="EP104" s="80"/>
      <c r="EQ104" s="80"/>
      <c r="ER104" s="80"/>
      <c r="ES104" s="81"/>
      <c r="ET104" s="87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9"/>
    </row>
    <row r="105" spans="1:161" s="2" customFormat="1" ht="12.75">
      <c r="A105" s="147"/>
      <c r="B105" s="148"/>
      <c r="C105" s="148"/>
      <c r="D105" s="148"/>
      <c r="E105" s="148"/>
      <c r="F105" s="148"/>
      <c r="G105" s="148"/>
      <c r="H105" s="149"/>
      <c r="I105" s="156"/>
      <c r="J105" s="157"/>
      <c r="K105" s="157"/>
      <c r="L105" s="157"/>
      <c r="M105" s="157"/>
      <c r="N105" s="157"/>
      <c r="O105" s="157"/>
      <c r="P105" s="157"/>
      <c r="Q105" s="157"/>
      <c r="R105" s="158"/>
      <c r="S105" s="156"/>
      <c r="T105" s="157"/>
      <c r="U105" s="157"/>
      <c r="V105" s="157"/>
      <c r="W105" s="157"/>
      <c r="X105" s="157"/>
      <c r="Y105" s="157"/>
      <c r="Z105" s="157"/>
      <c r="AA105" s="157"/>
      <c r="AB105" s="158"/>
      <c r="AC105" s="156"/>
      <c r="AD105" s="157"/>
      <c r="AE105" s="157"/>
      <c r="AF105" s="157"/>
      <c r="AG105" s="157"/>
      <c r="AH105" s="157"/>
      <c r="AI105" s="157"/>
      <c r="AJ105" s="157"/>
      <c r="AK105" s="157"/>
      <c r="AL105" s="158"/>
      <c r="AM105" s="156"/>
      <c r="AN105" s="157"/>
      <c r="AO105" s="157"/>
      <c r="AP105" s="157"/>
      <c r="AQ105" s="157"/>
      <c r="AR105" s="157"/>
      <c r="AS105" s="157"/>
      <c r="AT105" s="157"/>
      <c r="AU105" s="157"/>
      <c r="AV105" s="158"/>
      <c r="AW105" s="156"/>
      <c r="AX105" s="157"/>
      <c r="AY105" s="157"/>
      <c r="AZ105" s="157"/>
      <c r="BA105" s="157"/>
      <c r="BB105" s="157"/>
      <c r="BC105" s="157"/>
      <c r="BD105" s="157"/>
      <c r="BE105" s="157"/>
      <c r="BF105" s="158"/>
      <c r="BG105" s="79"/>
      <c r="BH105" s="80"/>
      <c r="BI105" s="80"/>
      <c r="BJ105" s="80"/>
      <c r="BK105" s="80"/>
      <c r="BL105" s="80"/>
      <c r="BM105" s="80"/>
      <c r="BN105" s="80"/>
      <c r="BO105" s="80"/>
      <c r="BP105" s="81"/>
      <c r="BQ105" s="79"/>
      <c r="BR105" s="80"/>
      <c r="BS105" s="80"/>
      <c r="BT105" s="80"/>
      <c r="BU105" s="80"/>
      <c r="BV105" s="80"/>
      <c r="BW105" s="80"/>
      <c r="BX105" s="80"/>
      <c r="BY105" s="81"/>
      <c r="BZ105" s="90"/>
      <c r="CA105" s="91"/>
      <c r="CB105" s="91"/>
      <c r="CC105" s="91"/>
      <c r="CD105" s="91"/>
      <c r="CE105" s="91"/>
      <c r="CF105" s="91"/>
      <c r="CG105" s="91"/>
      <c r="CH105" s="92"/>
      <c r="CI105" s="87"/>
      <c r="CJ105" s="88"/>
      <c r="CK105" s="88"/>
      <c r="CL105" s="88"/>
      <c r="CM105" s="88"/>
      <c r="CN105" s="88"/>
      <c r="CO105" s="88"/>
      <c r="CP105" s="88"/>
      <c r="CQ105" s="88"/>
      <c r="CR105" s="88"/>
      <c r="CS105" s="89"/>
      <c r="CT105" s="87"/>
      <c r="CU105" s="88"/>
      <c r="CV105" s="88"/>
      <c r="CW105" s="88"/>
      <c r="CX105" s="88"/>
      <c r="CY105" s="88"/>
      <c r="CZ105" s="88"/>
      <c r="DA105" s="88"/>
      <c r="DB105" s="88"/>
      <c r="DC105" s="88"/>
      <c r="DD105" s="89"/>
      <c r="DE105" s="87"/>
      <c r="DF105" s="88"/>
      <c r="DG105" s="88"/>
      <c r="DH105" s="88"/>
      <c r="DI105" s="88"/>
      <c r="DJ105" s="88"/>
      <c r="DK105" s="88"/>
      <c r="DL105" s="88"/>
      <c r="DM105" s="88"/>
      <c r="DN105" s="88"/>
      <c r="DO105" s="89"/>
      <c r="DP105" s="87"/>
      <c r="DQ105" s="88"/>
      <c r="DR105" s="88"/>
      <c r="DS105" s="88"/>
      <c r="DT105" s="88"/>
      <c r="DU105" s="88"/>
      <c r="DV105" s="88"/>
      <c r="DW105" s="88"/>
      <c r="DX105" s="88"/>
      <c r="DY105" s="89"/>
      <c r="DZ105" s="87"/>
      <c r="EA105" s="88"/>
      <c r="EB105" s="88"/>
      <c r="EC105" s="88"/>
      <c r="ED105" s="88"/>
      <c r="EE105" s="88"/>
      <c r="EF105" s="88"/>
      <c r="EG105" s="88"/>
      <c r="EH105" s="88"/>
      <c r="EI105" s="89"/>
      <c r="EJ105" s="79"/>
      <c r="EK105" s="80"/>
      <c r="EL105" s="80"/>
      <c r="EM105" s="80"/>
      <c r="EN105" s="80"/>
      <c r="EO105" s="80"/>
      <c r="EP105" s="80"/>
      <c r="EQ105" s="80"/>
      <c r="ER105" s="80"/>
      <c r="ES105" s="81"/>
      <c r="ET105" s="87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9"/>
    </row>
    <row r="106" spans="1:161" s="2" customFormat="1" ht="12.75">
      <c r="A106" s="150"/>
      <c r="B106" s="151"/>
      <c r="C106" s="151"/>
      <c r="D106" s="151"/>
      <c r="E106" s="151"/>
      <c r="F106" s="151"/>
      <c r="G106" s="151"/>
      <c r="H106" s="152"/>
      <c r="I106" s="159"/>
      <c r="J106" s="160"/>
      <c r="K106" s="160"/>
      <c r="L106" s="160"/>
      <c r="M106" s="160"/>
      <c r="N106" s="160"/>
      <c r="O106" s="160"/>
      <c r="P106" s="160"/>
      <c r="Q106" s="160"/>
      <c r="R106" s="161"/>
      <c r="S106" s="159"/>
      <c r="T106" s="160"/>
      <c r="U106" s="160"/>
      <c r="V106" s="160"/>
      <c r="W106" s="160"/>
      <c r="X106" s="160"/>
      <c r="Y106" s="160"/>
      <c r="Z106" s="160"/>
      <c r="AA106" s="160"/>
      <c r="AB106" s="161"/>
      <c r="AC106" s="159"/>
      <c r="AD106" s="160"/>
      <c r="AE106" s="160"/>
      <c r="AF106" s="160"/>
      <c r="AG106" s="160"/>
      <c r="AH106" s="160"/>
      <c r="AI106" s="160"/>
      <c r="AJ106" s="160"/>
      <c r="AK106" s="160"/>
      <c r="AL106" s="161"/>
      <c r="AM106" s="159"/>
      <c r="AN106" s="160"/>
      <c r="AO106" s="160"/>
      <c r="AP106" s="160"/>
      <c r="AQ106" s="160"/>
      <c r="AR106" s="160"/>
      <c r="AS106" s="160"/>
      <c r="AT106" s="160"/>
      <c r="AU106" s="160"/>
      <c r="AV106" s="161"/>
      <c r="AW106" s="159"/>
      <c r="AX106" s="160"/>
      <c r="AY106" s="160"/>
      <c r="AZ106" s="160"/>
      <c r="BA106" s="160"/>
      <c r="BB106" s="160"/>
      <c r="BC106" s="160"/>
      <c r="BD106" s="160"/>
      <c r="BE106" s="160"/>
      <c r="BF106" s="161"/>
      <c r="BG106" s="79"/>
      <c r="BH106" s="80"/>
      <c r="BI106" s="80"/>
      <c r="BJ106" s="80"/>
      <c r="BK106" s="80"/>
      <c r="BL106" s="80"/>
      <c r="BM106" s="80"/>
      <c r="BN106" s="80"/>
      <c r="BO106" s="80"/>
      <c r="BP106" s="81"/>
      <c r="BQ106" s="79"/>
      <c r="BR106" s="80"/>
      <c r="BS106" s="80"/>
      <c r="BT106" s="80"/>
      <c r="BU106" s="80"/>
      <c r="BV106" s="80"/>
      <c r="BW106" s="80"/>
      <c r="BX106" s="80"/>
      <c r="BY106" s="81"/>
      <c r="BZ106" s="90"/>
      <c r="CA106" s="91"/>
      <c r="CB106" s="91"/>
      <c r="CC106" s="91"/>
      <c r="CD106" s="91"/>
      <c r="CE106" s="91"/>
      <c r="CF106" s="91"/>
      <c r="CG106" s="91"/>
      <c r="CH106" s="92"/>
      <c r="CI106" s="87"/>
      <c r="CJ106" s="88"/>
      <c r="CK106" s="88"/>
      <c r="CL106" s="88"/>
      <c r="CM106" s="88"/>
      <c r="CN106" s="88"/>
      <c r="CO106" s="88"/>
      <c r="CP106" s="88"/>
      <c r="CQ106" s="88"/>
      <c r="CR106" s="88"/>
      <c r="CS106" s="89"/>
      <c r="CT106" s="87"/>
      <c r="CU106" s="88"/>
      <c r="CV106" s="88"/>
      <c r="CW106" s="88"/>
      <c r="CX106" s="88"/>
      <c r="CY106" s="88"/>
      <c r="CZ106" s="88"/>
      <c r="DA106" s="88"/>
      <c r="DB106" s="88"/>
      <c r="DC106" s="88"/>
      <c r="DD106" s="89"/>
      <c r="DE106" s="87"/>
      <c r="DF106" s="88"/>
      <c r="DG106" s="88"/>
      <c r="DH106" s="88"/>
      <c r="DI106" s="88"/>
      <c r="DJ106" s="88"/>
      <c r="DK106" s="88"/>
      <c r="DL106" s="88"/>
      <c r="DM106" s="88"/>
      <c r="DN106" s="88"/>
      <c r="DO106" s="89"/>
      <c r="DP106" s="87"/>
      <c r="DQ106" s="88"/>
      <c r="DR106" s="88"/>
      <c r="DS106" s="88"/>
      <c r="DT106" s="88"/>
      <c r="DU106" s="88"/>
      <c r="DV106" s="88"/>
      <c r="DW106" s="88"/>
      <c r="DX106" s="88"/>
      <c r="DY106" s="89"/>
      <c r="DZ106" s="87"/>
      <c r="EA106" s="88"/>
      <c r="EB106" s="88"/>
      <c r="EC106" s="88"/>
      <c r="ED106" s="88"/>
      <c r="EE106" s="88"/>
      <c r="EF106" s="88"/>
      <c r="EG106" s="88"/>
      <c r="EH106" s="88"/>
      <c r="EI106" s="89"/>
      <c r="EJ106" s="79"/>
      <c r="EK106" s="80"/>
      <c r="EL106" s="80"/>
      <c r="EM106" s="80"/>
      <c r="EN106" s="80"/>
      <c r="EO106" s="80"/>
      <c r="EP106" s="80"/>
      <c r="EQ106" s="80"/>
      <c r="ER106" s="80"/>
      <c r="ES106" s="81"/>
      <c r="ET106" s="87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9"/>
    </row>
    <row r="107" spans="1:161" s="2" customFormat="1" ht="156" customHeight="1">
      <c r="A107" s="144" t="s">
        <v>353</v>
      </c>
      <c r="B107" s="145"/>
      <c r="C107" s="145"/>
      <c r="D107" s="145"/>
      <c r="E107" s="145"/>
      <c r="F107" s="145"/>
      <c r="G107" s="145"/>
      <c r="H107" s="146"/>
      <c r="I107" s="153" t="s">
        <v>355</v>
      </c>
      <c r="J107" s="154"/>
      <c r="K107" s="154"/>
      <c r="L107" s="154"/>
      <c r="M107" s="154"/>
      <c r="N107" s="154"/>
      <c r="O107" s="154"/>
      <c r="P107" s="154"/>
      <c r="Q107" s="154"/>
      <c r="R107" s="155"/>
      <c r="S107" s="153"/>
      <c r="T107" s="154"/>
      <c r="U107" s="154"/>
      <c r="V107" s="154"/>
      <c r="W107" s="154"/>
      <c r="X107" s="154"/>
      <c r="Y107" s="154"/>
      <c r="Z107" s="154"/>
      <c r="AA107" s="154"/>
      <c r="AB107" s="155"/>
      <c r="AC107" s="153"/>
      <c r="AD107" s="154"/>
      <c r="AE107" s="154"/>
      <c r="AF107" s="154"/>
      <c r="AG107" s="154"/>
      <c r="AH107" s="154"/>
      <c r="AI107" s="154"/>
      <c r="AJ107" s="154"/>
      <c r="AK107" s="154"/>
      <c r="AL107" s="155"/>
      <c r="AM107" s="153" t="s">
        <v>361</v>
      </c>
      <c r="AN107" s="154"/>
      <c r="AO107" s="154"/>
      <c r="AP107" s="154"/>
      <c r="AQ107" s="154"/>
      <c r="AR107" s="154"/>
      <c r="AS107" s="154"/>
      <c r="AT107" s="154"/>
      <c r="AU107" s="154"/>
      <c r="AV107" s="155"/>
      <c r="AW107" s="153" t="s">
        <v>362</v>
      </c>
      <c r="AX107" s="154"/>
      <c r="AY107" s="154"/>
      <c r="AZ107" s="154"/>
      <c r="BA107" s="154"/>
      <c r="BB107" s="154"/>
      <c r="BC107" s="154"/>
      <c r="BD107" s="154"/>
      <c r="BE107" s="154"/>
      <c r="BF107" s="155"/>
      <c r="BG107" s="79" t="s">
        <v>358</v>
      </c>
      <c r="BH107" s="80"/>
      <c r="BI107" s="80"/>
      <c r="BJ107" s="80"/>
      <c r="BK107" s="80"/>
      <c r="BL107" s="80"/>
      <c r="BM107" s="80"/>
      <c r="BN107" s="80"/>
      <c r="BO107" s="80"/>
      <c r="BP107" s="81"/>
      <c r="BQ107" s="79" t="s">
        <v>351</v>
      </c>
      <c r="BR107" s="80"/>
      <c r="BS107" s="80"/>
      <c r="BT107" s="80"/>
      <c r="BU107" s="80"/>
      <c r="BV107" s="80"/>
      <c r="BW107" s="80"/>
      <c r="BX107" s="80"/>
      <c r="BY107" s="81"/>
      <c r="BZ107" s="90"/>
      <c r="CA107" s="91"/>
      <c r="CB107" s="91"/>
      <c r="CC107" s="91"/>
      <c r="CD107" s="91"/>
      <c r="CE107" s="91"/>
      <c r="CF107" s="91"/>
      <c r="CG107" s="91"/>
      <c r="CH107" s="92"/>
      <c r="CI107" s="87">
        <v>3</v>
      </c>
      <c r="CJ107" s="88"/>
      <c r="CK107" s="88"/>
      <c r="CL107" s="88"/>
      <c r="CM107" s="88"/>
      <c r="CN107" s="88"/>
      <c r="CO107" s="88"/>
      <c r="CP107" s="88"/>
      <c r="CQ107" s="88"/>
      <c r="CR107" s="88"/>
      <c r="CS107" s="89"/>
      <c r="CT107" s="87">
        <v>4</v>
      </c>
      <c r="CU107" s="88"/>
      <c r="CV107" s="88"/>
      <c r="CW107" s="88"/>
      <c r="CX107" s="88"/>
      <c r="CY107" s="88"/>
      <c r="CZ107" s="88"/>
      <c r="DA107" s="88"/>
      <c r="DB107" s="88"/>
      <c r="DC107" s="88"/>
      <c r="DD107" s="89"/>
      <c r="DE107" s="64" t="s">
        <v>352</v>
      </c>
      <c r="DF107" s="65"/>
      <c r="DG107" s="65"/>
      <c r="DH107" s="65"/>
      <c r="DI107" s="65"/>
      <c r="DJ107" s="65"/>
      <c r="DK107" s="65"/>
      <c r="DL107" s="65"/>
      <c r="DM107" s="65"/>
      <c r="DN107" s="65"/>
      <c r="DO107" s="66"/>
      <c r="DP107" s="87"/>
      <c r="DQ107" s="88"/>
      <c r="DR107" s="88"/>
      <c r="DS107" s="88"/>
      <c r="DT107" s="88"/>
      <c r="DU107" s="88"/>
      <c r="DV107" s="88"/>
      <c r="DW107" s="88"/>
      <c r="DX107" s="88"/>
      <c r="DY107" s="89"/>
      <c r="DZ107" s="87"/>
      <c r="EA107" s="88"/>
      <c r="EB107" s="88"/>
      <c r="EC107" s="88"/>
      <c r="ED107" s="88"/>
      <c r="EE107" s="88"/>
      <c r="EF107" s="88"/>
      <c r="EG107" s="88"/>
      <c r="EH107" s="88"/>
      <c r="EI107" s="89"/>
      <c r="EJ107" s="79"/>
      <c r="EK107" s="80"/>
      <c r="EL107" s="80"/>
      <c r="EM107" s="80"/>
      <c r="EN107" s="80"/>
      <c r="EO107" s="80"/>
      <c r="EP107" s="80"/>
      <c r="EQ107" s="80"/>
      <c r="ER107" s="80"/>
      <c r="ES107" s="81"/>
      <c r="ET107" s="87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9"/>
    </row>
    <row r="108" spans="1:161" s="2" customFormat="1" ht="12.75">
      <c r="A108" s="147"/>
      <c r="B108" s="148"/>
      <c r="C108" s="148"/>
      <c r="D108" s="148"/>
      <c r="E108" s="148"/>
      <c r="F108" s="148"/>
      <c r="G108" s="148"/>
      <c r="H108" s="149"/>
      <c r="I108" s="156"/>
      <c r="J108" s="157"/>
      <c r="K108" s="157"/>
      <c r="L108" s="157"/>
      <c r="M108" s="157"/>
      <c r="N108" s="157"/>
      <c r="O108" s="157"/>
      <c r="P108" s="157"/>
      <c r="Q108" s="157"/>
      <c r="R108" s="158"/>
      <c r="S108" s="156"/>
      <c r="T108" s="157"/>
      <c r="U108" s="157"/>
      <c r="V108" s="157"/>
      <c r="W108" s="157"/>
      <c r="X108" s="157"/>
      <c r="Y108" s="157"/>
      <c r="Z108" s="157"/>
      <c r="AA108" s="157"/>
      <c r="AB108" s="158"/>
      <c r="AC108" s="156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6"/>
      <c r="AN108" s="157"/>
      <c r="AO108" s="157"/>
      <c r="AP108" s="157"/>
      <c r="AQ108" s="157"/>
      <c r="AR108" s="157"/>
      <c r="AS108" s="157"/>
      <c r="AT108" s="157"/>
      <c r="AU108" s="157"/>
      <c r="AV108" s="158"/>
      <c r="AW108" s="156"/>
      <c r="AX108" s="157"/>
      <c r="AY108" s="157"/>
      <c r="AZ108" s="157"/>
      <c r="BA108" s="157"/>
      <c r="BB108" s="157"/>
      <c r="BC108" s="157"/>
      <c r="BD108" s="157"/>
      <c r="BE108" s="157"/>
      <c r="BF108" s="158"/>
      <c r="BG108" s="79"/>
      <c r="BH108" s="80"/>
      <c r="BI108" s="80"/>
      <c r="BJ108" s="80"/>
      <c r="BK108" s="80"/>
      <c r="BL108" s="80"/>
      <c r="BM108" s="80"/>
      <c r="BN108" s="80"/>
      <c r="BO108" s="80"/>
      <c r="BP108" s="81"/>
      <c r="BQ108" s="79"/>
      <c r="BR108" s="80"/>
      <c r="BS108" s="80"/>
      <c r="BT108" s="80"/>
      <c r="BU108" s="80"/>
      <c r="BV108" s="80"/>
      <c r="BW108" s="80"/>
      <c r="BX108" s="80"/>
      <c r="BY108" s="81"/>
      <c r="BZ108" s="90"/>
      <c r="CA108" s="91"/>
      <c r="CB108" s="91"/>
      <c r="CC108" s="91"/>
      <c r="CD108" s="91"/>
      <c r="CE108" s="91"/>
      <c r="CF108" s="91"/>
      <c r="CG108" s="91"/>
      <c r="CH108" s="92"/>
      <c r="CI108" s="87"/>
      <c r="CJ108" s="88"/>
      <c r="CK108" s="88"/>
      <c r="CL108" s="88"/>
      <c r="CM108" s="88"/>
      <c r="CN108" s="88"/>
      <c r="CO108" s="88"/>
      <c r="CP108" s="88"/>
      <c r="CQ108" s="88"/>
      <c r="CR108" s="88"/>
      <c r="CS108" s="89"/>
      <c r="CT108" s="87"/>
      <c r="CU108" s="88"/>
      <c r="CV108" s="88"/>
      <c r="CW108" s="88"/>
      <c r="CX108" s="88"/>
      <c r="CY108" s="88"/>
      <c r="CZ108" s="88"/>
      <c r="DA108" s="88"/>
      <c r="DB108" s="88"/>
      <c r="DC108" s="88"/>
      <c r="DD108" s="89"/>
      <c r="DE108" s="87"/>
      <c r="DF108" s="88"/>
      <c r="DG108" s="88"/>
      <c r="DH108" s="88"/>
      <c r="DI108" s="88"/>
      <c r="DJ108" s="88"/>
      <c r="DK108" s="88"/>
      <c r="DL108" s="88"/>
      <c r="DM108" s="88"/>
      <c r="DN108" s="88"/>
      <c r="DO108" s="89"/>
      <c r="DP108" s="87"/>
      <c r="DQ108" s="88"/>
      <c r="DR108" s="88"/>
      <c r="DS108" s="88"/>
      <c r="DT108" s="88"/>
      <c r="DU108" s="88"/>
      <c r="DV108" s="88"/>
      <c r="DW108" s="88"/>
      <c r="DX108" s="88"/>
      <c r="DY108" s="89"/>
      <c r="DZ108" s="87"/>
      <c r="EA108" s="88"/>
      <c r="EB108" s="88"/>
      <c r="EC108" s="88"/>
      <c r="ED108" s="88"/>
      <c r="EE108" s="88"/>
      <c r="EF108" s="88"/>
      <c r="EG108" s="88"/>
      <c r="EH108" s="88"/>
      <c r="EI108" s="89"/>
      <c r="EJ108" s="79"/>
      <c r="EK108" s="80"/>
      <c r="EL108" s="80"/>
      <c r="EM108" s="80"/>
      <c r="EN108" s="80"/>
      <c r="EO108" s="80"/>
      <c r="EP108" s="80"/>
      <c r="EQ108" s="80"/>
      <c r="ER108" s="80"/>
      <c r="ES108" s="81"/>
      <c r="ET108" s="87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9"/>
    </row>
    <row r="109" spans="1:161" s="2" customFormat="1" ht="12.75">
      <c r="A109" s="150"/>
      <c r="B109" s="151"/>
      <c r="C109" s="151"/>
      <c r="D109" s="151"/>
      <c r="E109" s="151"/>
      <c r="F109" s="151"/>
      <c r="G109" s="151"/>
      <c r="H109" s="152"/>
      <c r="I109" s="159"/>
      <c r="J109" s="160"/>
      <c r="K109" s="160"/>
      <c r="L109" s="160"/>
      <c r="M109" s="160"/>
      <c r="N109" s="160"/>
      <c r="O109" s="160"/>
      <c r="P109" s="160"/>
      <c r="Q109" s="160"/>
      <c r="R109" s="161"/>
      <c r="S109" s="159"/>
      <c r="T109" s="160"/>
      <c r="U109" s="160"/>
      <c r="V109" s="160"/>
      <c r="W109" s="160"/>
      <c r="X109" s="160"/>
      <c r="Y109" s="160"/>
      <c r="Z109" s="160"/>
      <c r="AA109" s="160"/>
      <c r="AB109" s="161"/>
      <c r="AC109" s="159"/>
      <c r="AD109" s="160"/>
      <c r="AE109" s="160"/>
      <c r="AF109" s="160"/>
      <c r="AG109" s="160"/>
      <c r="AH109" s="160"/>
      <c r="AI109" s="160"/>
      <c r="AJ109" s="160"/>
      <c r="AK109" s="160"/>
      <c r="AL109" s="161"/>
      <c r="AM109" s="159"/>
      <c r="AN109" s="160"/>
      <c r="AO109" s="160"/>
      <c r="AP109" s="160"/>
      <c r="AQ109" s="160"/>
      <c r="AR109" s="160"/>
      <c r="AS109" s="160"/>
      <c r="AT109" s="160"/>
      <c r="AU109" s="160"/>
      <c r="AV109" s="161"/>
      <c r="AW109" s="159"/>
      <c r="AX109" s="160"/>
      <c r="AY109" s="160"/>
      <c r="AZ109" s="160"/>
      <c r="BA109" s="160"/>
      <c r="BB109" s="160"/>
      <c r="BC109" s="160"/>
      <c r="BD109" s="160"/>
      <c r="BE109" s="160"/>
      <c r="BF109" s="161"/>
      <c r="BG109" s="79"/>
      <c r="BH109" s="80"/>
      <c r="BI109" s="80"/>
      <c r="BJ109" s="80"/>
      <c r="BK109" s="80"/>
      <c r="BL109" s="80"/>
      <c r="BM109" s="80"/>
      <c r="BN109" s="80"/>
      <c r="BO109" s="80"/>
      <c r="BP109" s="81"/>
      <c r="BQ109" s="79"/>
      <c r="BR109" s="80"/>
      <c r="BS109" s="80"/>
      <c r="BT109" s="80"/>
      <c r="BU109" s="80"/>
      <c r="BV109" s="80"/>
      <c r="BW109" s="80"/>
      <c r="BX109" s="80"/>
      <c r="BY109" s="81"/>
      <c r="BZ109" s="90"/>
      <c r="CA109" s="91"/>
      <c r="CB109" s="91"/>
      <c r="CC109" s="91"/>
      <c r="CD109" s="91"/>
      <c r="CE109" s="91"/>
      <c r="CF109" s="91"/>
      <c r="CG109" s="91"/>
      <c r="CH109" s="92"/>
      <c r="CI109" s="87"/>
      <c r="CJ109" s="88"/>
      <c r="CK109" s="88"/>
      <c r="CL109" s="88"/>
      <c r="CM109" s="88"/>
      <c r="CN109" s="88"/>
      <c r="CO109" s="88"/>
      <c r="CP109" s="88"/>
      <c r="CQ109" s="88"/>
      <c r="CR109" s="88"/>
      <c r="CS109" s="89"/>
      <c r="CT109" s="87"/>
      <c r="CU109" s="88"/>
      <c r="CV109" s="88"/>
      <c r="CW109" s="88"/>
      <c r="CX109" s="88"/>
      <c r="CY109" s="88"/>
      <c r="CZ109" s="88"/>
      <c r="DA109" s="88"/>
      <c r="DB109" s="88"/>
      <c r="DC109" s="88"/>
      <c r="DD109" s="89"/>
      <c r="DE109" s="87"/>
      <c r="DF109" s="88"/>
      <c r="DG109" s="88"/>
      <c r="DH109" s="88"/>
      <c r="DI109" s="88"/>
      <c r="DJ109" s="88"/>
      <c r="DK109" s="88"/>
      <c r="DL109" s="88"/>
      <c r="DM109" s="88"/>
      <c r="DN109" s="88"/>
      <c r="DO109" s="89"/>
      <c r="DP109" s="87"/>
      <c r="DQ109" s="88"/>
      <c r="DR109" s="88"/>
      <c r="DS109" s="88"/>
      <c r="DT109" s="88"/>
      <c r="DU109" s="88"/>
      <c r="DV109" s="88"/>
      <c r="DW109" s="88"/>
      <c r="DX109" s="88"/>
      <c r="DY109" s="89"/>
      <c r="DZ109" s="87"/>
      <c r="EA109" s="88"/>
      <c r="EB109" s="88"/>
      <c r="EC109" s="88"/>
      <c r="ED109" s="88"/>
      <c r="EE109" s="88"/>
      <c r="EF109" s="88"/>
      <c r="EG109" s="88"/>
      <c r="EH109" s="88"/>
      <c r="EI109" s="89"/>
      <c r="EJ109" s="79"/>
      <c r="EK109" s="80"/>
      <c r="EL109" s="80"/>
      <c r="EM109" s="80"/>
      <c r="EN109" s="80"/>
      <c r="EO109" s="80"/>
      <c r="EP109" s="80"/>
      <c r="EQ109" s="80"/>
      <c r="ER109" s="80"/>
      <c r="ES109" s="81"/>
      <c r="ET109" s="87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9"/>
    </row>
    <row r="110" spans="1:161" s="2" customFormat="1" ht="161.25" customHeight="1">
      <c r="A110" s="144" t="s">
        <v>363</v>
      </c>
      <c r="B110" s="145"/>
      <c r="C110" s="145"/>
      <c r="D110" s="145"/>
      <c r="E110" s="145"/>
      <c r="F110" s="145"/>
      <c r="G110" s="145"/>
      <c r="H110" s="146"/>
      <c r="I110" s="153" t="s">
        <v>367</v>
      </c>
      <c r="J110" s="154"/>
      <c r="K110" s="154"/>
      <c r="L110" s="154"/>
      <c r="M110" s="154"/>
      <c r="N110" s="154"/>
      <c r="O110" s="154"/>
      <c r="P110" s="154"/>
      <c r="Q110" s="154"/>
      <c r="R110" s="155"/>
      <c r="S110" s="153"/>
      <c r="T110" s="154"/>
      <c r="U110" s="154"/>
      <c r="V110" s="154"/>
      <c r="W110" s="154"/>
      <c r="X110" s="154"/>
      <c r="Y110" s="154"/>
      <c r="Z110" s="154"/>
      <c r="AA110" s="154"/>
      <c r="AB110" s="155"/>
      <c r="AC110" s="153"/>
      <c r="AD110" s="154"/>
      <c r="AE110" s="154"/>
      <c r="AF110" s="154"/>
      <c r="AG110" s="154"/>
      <c r="AH110" s="154"/>
      <c r="AI110" s="154"/>
      <c r="AJ110" s="154"/>
      <c r="AK110" s="154"/>
      <c r="AL110" s="155"/>
      <c r="AM110" s="153" t="s">
        <v>364</v>
      </c>
      <c r="AN110" s="154"/>
      <c r="AO110" s="154"/>
      <c r="AP110" s="154"/>
      <c r="AQ110" s="154"/>
      <c r="AR110" s="154"/>
      <c r="AS110" s="154"/>
      <c r="AT110" s="154"/>
      <c r="AU110" s="154"/>
      <c r="AV110" s="155"/>
      <c r="AW110" s="153" t="s">
        <v>368</v>
      </c>
      <c r="AX110" s="154"/>
      <c r="AY110" s="154"/>
      <c r="AZ110" s="154"/>
      <c r="BA110" s="154"/>
      <c r="BB110" s="154"/>
      <c r="BC110" s="154"/>
      <c r="BD110" s="154"/>
      <c r="BE110" s="154"/>
      <c r="BF110" s="155"/>
      <c r="BG110" s="79" t="s">
        <v>358</v>
      </c>
      <c r="BH110" s="80"/>
      <c r="BI110" s="80"/>
      <c r="BJ110" s="80"/>
      <c r="BK110" s="80"/>
      <c r="BL110" s="80"/>
      <c r="BM110" s="80"/>
      <c r="BN110" s="80"/>
      <c r="BO110" s="80"/>
      <c r="BP110" s="81"/>
      <c r="BQ110" s="79" t="s">
        <v>351</v>
      </c>
      <c r="BR110" s="80"/>
      <c r="BS110" s="80"/>
      <c r="BT110" s="80"/>
      <c r="BU110" s="80"/>
      <c r="BV110" s="80"/>
      <c r="BW110" s="80"/>
      <c r="BX110" s="80"/>
      <c r="BY110" s="81"/>
      <c r="BZ110" s="90"/>
      <c r="CA110" s="91"/>
      <c r="CB110" s="91"/>
      <c r="CC110" s="91"/>
      <c r="CD110" s="91"/>
      <c r="CE110" s="91"/>
      <c r="CF110" s="91"/>
      <c r="CG110" s="91"/>
      <c r="CH110" s="92"/>
      <c r="CI110" s="87">
        <v>0</v>
      </c>
      <c r="CJ110" s="88"/>
      <c r="CK110" s="88"/>
      <c r="CL110" s="88"/>
      <c r="CM110" s="88"/>
      <c r="CN110" s="88"/>
      <c r="CO110" s="88"/>
      <c r="CP110" s="88"/>
      <c r="CQ110" s="88"/>
      <c r="CR110" s="88"/>
      <c r="CS110" s="89"/>
      <c r="CT110" s="87">
        <v>2</v>
      </c>
      <c r="CU110" s="88"/>
      <c r="CV110" s="88"/>
      <c r="CW110" s="88"/>
      <c r="CX110" s="88"/>
      <c r="CY110" s="88"/>
      <c r="CZ110" s="88"/>
      <c r="DA110" s="88"/>
      <c r="DB110" s="88"/>
      <c r="DC110" s="88"/>
      <c r="DD110" s="89"/>
      <c r="DE110" s="64" t="s">
        <v>366</v>
      </c>
      <c r="DF110" s="65"/>
      <c r="DG110" s="65"/>
      <c r="DH110" s="65"/>
      <c r="DI110" s="65"/>
      <c r="DJ110" s="65"/>
      <c r="DK110" s="65"/>
      <c r="DL110" s="65"/>
      <c r="DM110" s="65"/>
      <c r="DN110" s="65"/>
      <c r="DO110" s="66"/>
      <c r="DP110" s="87"/>
      <c r="DQ110" s="88"/>
      <c r="DR110" s="88"/>
      <c r="DS110" s="88"/>
      <c r="DT110" s="88"/>
      <c r="DU110" s="88"/>
      <c r="DV110" s="88"/>
      <c r="DW110" s="88"/>
      <c r="DX110" s="88"/>
      <c r="DY110" s="89"/>
      <c r="DZ110" s="87"/>
      <c r="EA110" s="88"/>
      <c r="EB110" s="88"/>
      <c r="EC110" s="88"/>
      <c r="ED110" s="88"/>
      <c r="EE110" s="88"/>
      <c r="EF110" s="88"/>
      <c r="EG110" s="88"/>
      <c r="EH110" s="88"/>
      <c r="EI110" s="89"/>
      <c r="EJ110" s="79"/>
      <c r="EK110" s="80"/>
      <c r="EL110" s="80"/>
      <c r="EM110" s="80"/>
      <c r="EN110" s="80"/>
      <c r="EO110" s="80"/>
      <c r="EP110" s="80"/>
      <c r="EQ110" s="80"/>
      <c r="ER110" s="80"/>
      <c r="ES110" s="81"/>
      <c r="ET110" s="87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9"/>
    </row>
    <row r="111" spans="1:161" s="2" customFormat="1" ht="12.75">
      <c r="A111" s="147"/>
      <c r="B111" s="148"/>
      <c r="C111" s="148"/>
      <c r="D111" s="148"/>
      <c r="E111" s="148"/>
      <c r="F111" s="148"/>
      <c r="G111" s="148"/>
      <c r="H111" s="149"/>
      <c r="I111" s="156"/>
      <c r="J111" s="157"/>
      <c r="K111" s="157"/>
      <c r="L111" s="157"/>
      <c r="M111" s="157"/>
      <c r="N111" s="157"/>
      <c r="O111" s="157"/>
      <c r="P111" s="157"/>
      <c r="Q111" s="157"/>
      <c r="R111" s="158"/>
      <c r="S111" s="156"/>
      <c r="T111" s="157"/>
      <c r="U111" s="157"/>
      <c r="V111" s="157"/>
      <c r="W111" s="157"/>
      <c r="X111" s="157"/>
      <c r="Y111" s="157"/>
      <c r="Z111" s="157"/>
      <c r="AA111" s="157"/>
      <c r="AB111" s="158"/>
      <c r="AC111" s="156"/>
      <c r="AD111" s="157"/>
      <c r="AE111" s="157"/>
      <c r="AF111" s="157"/>
      <c r="AG111" s="157"/>
      <c r="AH111" s="157"/>
      <c r="AI111" s="157"/>
      <c r="AJ111" s="157"/>
      <c r="AK111" s="157"/>
      <c r="AL111" s="158"/>
      <c r="AM111" s="156"/>
      <c r="AN111" s="157"/>
      <c r="AO111" s="157"/>
      <c r="AP111" s="157"/>
      <c r="AQ111" s="157"/>
      <c r="AR111" s="157"/>
      <c r="AS111" s="157"/>
      <c r="AT111" s="157"/>
      <c r="AU111" s="157"/>
      <c r="AV111" s="158"/>
      <c r="AW111" s="156"/>
      <c r="AX111" s="157"/>
      <c r="AY111" s="157"/>
      <c r="AZ111" s="157"/>
      <c r="BA111" s="157"/>
      <c r="BB111" s="157"/>
      <c r="BC111" s="157"/>
      <c r="BD111" s="157"/>
      <c r="BE111" s="157"/>
      <c r="BF111" s="158"/>
      <c r="BG111" s="79"/>
      <c r="BH111" s="80"/>
      <c r="BI111" s="80"/>
      <c r="BJ111" s="80"/>
      <c r="BK111" s="80"/>
      <c r="BL111" s="80"/>
      <c r="BM111" s="80"/>
      <c r="BN111" s="80"/>
      <c r="BO111" s="80"/>
      <c r="BP111" s="81"/>
      <c r="BQ111" s="79"/>
      <c r="BR111" s="80"/>
      <c r="BS111" s="80"/>
      <c r="BT111" s="80"/>
      <c r="BU111" s="80"/>
      <c r="BV111" s="80"/>
      <c r="BW111" s="80"/>
      <c r="BX111" s="80"/>
      <c r="BY111" s="81"/>
      <c r="BZ111" s="90"/>
      <c r="CA111" s="91"/>
      <c r="CB111" s="91"/>
      <c r="CC111" s="91"/>
      <c r="CD111" s="91"/>
      <c r="CE111" s="91"/>
      <c r="CF111" s="91"/>
      <c r="CG111" s="91"/>
      <c r="CH111" s="92"/>
      <c r="CI111" s="87"/>
      <c r="CJ111" s="88"/>
      <c r="CK111" s="88"/>
      <c r="CL111" s="88"/>
      <c r="CM111" s="88"/>
      <c r="CN111" s="88"/>
      <c r="CO111" s="88"/>
      <c r="CP111" s="88"/>
      <c r="CQ111" s="88"/>
      <c r="CR111" s="88"/>
      <c r="CS111" s="89"/>
      <c r="CT111" s="87"/>
      <c r="CU111" s="88"/>
      <c r="CV111" s="88"/>
      <c r="CW111" s="88"/>
      <c r="CX111" s="88"/>
      <c r="CY111" s="88"/>
      <c r="CZ111" s="88"/>
      <c r="DA111" s="88"/>
      <c r="DB111" s="88"/>
      <c r="DC111" s="88"/>
      <c r="DD111" s="89"/>
      <c r="DE111" s="87"/>
      <c r="DF111" s="88"/>
      <c r="DG111" s="88"/>
      <c r="DH111" s="88"/>
      <c r="DI111" s="88"/>
      <c r="DJ111" s="88"/>
      <c r="DK111" s="88"/>
      <c r="DL111" s="88"/>
      <c r="DM111" s="88"/>
      <c r="DN111" s="88"/>
      <c r="DO111" s="89"/>
      <c r="DP111" s="87"/>
      <c r="DQ111" s="88"/>
      <c r="DR111" s="88"/>
      <c r="DS111" s="88"/>
      <c r="DT111" s="88"/>
      <c r="DU111" s="88"/>
      <c r="DV111" s="88"/>
      <c r="DW111" s="88"/>
      <c r="DX111" s="88"/>
      <c r="DY111" s="89"/>
      <c r="DZ111" s="87"/>
      <c r="EA111" s="88"/>
      <c r="EB111" s="88"/>
      <c r="EC111" s="88"/>
      <c r="ED111" s="88"/>
      <c r="EE111" s="88"/>
      <c r="EF111" s="88"/>
      <c r="EG111" s="88"/>
      <c r="EH111" s="88"/>
      <c r="EI111" s="89"/>
      <c r="EJ111" s="79"/>
      <c r="EK111" s="80"/>
      <c r="EL111" s="80"/>
      <c r="EM111" s="80"/>
      <c r="EN111" s="80"/>
      <c r="EO111" s="80"/>
      <c r="EP111" s="80"/>
      <c r="EQ111" s="80"/>
      <c r="ER111" s="80"/>
      <c r="ES111" s="81"/>
      <c r="ET111" s="87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9"/>
    </row>
    <row r="112" spans="1:161" s="2" customFormat="1" ht="12.75">
      <c r="A112" s="150"/>
      <c r="B112" s="151"/>
      <c r="C112" s="151"/>
      <c r="D112" s="151"/>
      <c r="E112" s="151"/>
      <c r="F112" s="151"/>
      <c r="G112" s="151"/>
      <c r="H112" s="152"/>
      <c r="I112" s="159"/>
      <c r="J112" s="160"/>
      <c r="K112" s="160"/>
      <c r="L112" s="160"/>
      <c r="M112" s="160"/>
      <c r="N112" s="160"/>
      <c r="O112" s="160"/>
      <c r="P112" s="160"/>
      <c r="Q112" s="160"/>
      <c r="R112" s="161"/>
      <c r="S112" s="159"/>
      <c r="T112" s="160"/>
      <c r="U112" s="160"/>
      <c r="V112" s="160"/>
      <c r="W112" s="160"/>
      <c r="X112" s="160"/>
      <c r="Y112" s="160"/>
      <c r="Z112" s="160"/>
      <c r="AA112" s="160"/>
      <c r="AB112" s="161"/>
      <c r="AC112" s="159"/>
      <c r="AD112" s="160"/>
      <c r="AE112" s="160"/>
      <c r="AF112" s="160"/>
      <c r="AG112" s="160"/>
      <c r="AH112" s="160"/>
      <c r="AI112" s="160"/>
      <c r="AJ112" s="160"/>
      <c r="AK112" s="160"/>
      <c r="AL112" s="161"/>
      <c r="AM112" s="159"/>
      <c r="AN112" s="160"/>
      <c r="AO112" s="160"/>
      <c r="AP112" s="160"/>
      <c r="AQ112" s="160"/>
      <c r="AR112" s="160"/>
      <c r="AS112" s="160"/>
      <c r="AT112" s="160"/>
      <c r="AU112" s="160"/>
      <c r="AV112" s="161"/>
      <c r="AW112" s="159"/>
      <c r="AX112" s="160"/>
      <c r="AY112" s="160"/>
      <c r="AZ112" s="160"/>
      <c r="BA112" s="160"/>
      <c r="BB112" s="160"/>
      <c r="BC112" s="160"/>
      <c r="BD112" s="160"/>
      <c r="BE112" s="160"/>
      <c r="BF112" s="161"/>
      <c r="BG112" s="79"/>
      <c r="BH112" s="80"/>
      <c r="BI112" s="80"/>
      <c r="BJ112" s="80"/>
      <c r="BK112" s="80"/>
      <c r="BL112" s="80"/>
      <c r="BM112" s="80"/>
      <c r="BN112" s="80"/>
      <c r="BO112" s="80"/>
      <c r="BP112" s="81"/>
      <c r="BQ112" s="79"/>
      <c r="BR112" s="80"/>
      <c r="BS112" s="80"/>
      <c r="BT112" s="80"/>
      <c r="BU112" s="80"/>
      <c r="BV112" s="80"/>
      <c r="BW112" s="80"/>
      <c r="BX112" s="80"/>
      <c r="BY112" s="81"/>
      <c r="BZ112" s="90"/>
      <c r="CA112" s="91"/>
      <c r="CB112" s="91"/>
      <c r="CC112" s="91"/>
      <c r="CD112" s="91"/>
      <c r="CE112" s="91"/>
      <c r="CF112" s="91"/>
      <c r="CG112" s="91"/>
      <c r="CH112" s="92"/>
      <c r="CI112" s="87"/>
      <c r="CJ112" s="88"/>
      <c r="CK112" s="88"/>
      <c r="CL112" s="88"/>
      <c r="CM112" s="88"/>
      <c r="CN112" s="88"/>
      <c r="CO112" s="88"/>
      <c r="CP112" s="88"/>
      <c r="CQ112" s="88"/>
      <c r="CR112" s="88"/>
      <c r="CS112" s="89"/>
      <c r="CT112" s="87"/>
      <c r="CU112" s="88"/>
      <c r="CV112" s="88"/>
      <c r="CW112" s="88"/>
      <c r="CX112" s="88"/>
      <c r="CY112" s="88"/>
      <c r="CZ112" s="88"/>
      <c r="DA112" s="88"/>
      <c r="DB112" s="88"/>
      <c r="DC112" s="88"/>
      <c r="DD112" s="89"/>
      <c r="DE112" s="87"/>
      <c r="DF112" s="88"/>
      <c r="DG112" s="88"/>
      <c r="DH112" s="88"/>
      <c r="DI112" s="88"/>
      <c r="DJ112" s="88"/>
      <c r="DK112" s="88"/>
      <c r="DL112" s="88"/>
      <c r="DM112" s="88"/>
      <c r="DN112" s="88"/>
      <c r="DO112" s="89"/>
      <c r="DP112" s="87"/>
      <c r="DQ112" s="88"/>
      <c r="DR112" s="88"/>
      <c r="DS112" s="88"/>
      <c r="DT112" s="88"/>
      <c r="DU112" s="88"/>
      <c r="DV112" s="88"/>
      <c r="DW112" s="88"/>
      <c r="DX112" s="88"/>
      <c r="DY112" s="89"/>
      <c r="DZ112" s="87"/>
      <c r="EA112" s="88"/>
      <c r="EB112" s="88"/>
      <c r="EC112" s="88"/>
      <c r="ED112" s="88"/>
      <c r="EE112" s="88"/>
      <c r="EF112" s="88"/>
      <c r="EG112" s="88"/>
      <c r="EH112" s="88"/>
      <c r="EI112" s="89"/>
      <c r="EJ112" s="79"/>
      <c r="EK112" s="80"/>
      <c r="EL112" s="80"/>
      <c r="EM112" s="80"/>
      <c r="EN112" s="80"/>
      <c r="EO112" s="80"/>
      <c r="EP112" s="80"/>
      <c r="EQ112" s="80"/>
      <c r="ER112" s="80"/>
      <c r="ES112" s="81"/>
      <c r="ET112" s="87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9"/>
    </row>
    <row r="113" spans="1:161" s="2" customFormat="1" ht="161.25" customHeight="1">
      <c r="A113" s="144" t="s">
        <v>369</v>
      </c>
      <c r="B113" s="145"/>
      <c r="C113" s="145"/>
      <c r="D113" s="145"/>
      <c r="E113" s="145"/>
      <c r="F113" s="145"/>
      <c r="G113" s="145"/>
      <c r="H113" s="146"/>
      <c r="I113" s="153" t="s">
        <v>371</v>
      </c>
      <c r="J113" s="154"/>
      <c r="K113" s="154"/>
      <c r="L113" s="154"/>
      <c r="M113" s="154"/>
      <c r="N113" s="154"/>
      <c r="O113" s="154"/>
      <c r="P113" s="154"/>
      <c r="Q113" s="154"/>
      <c r="R113" s="155"/>
      <c r="S113" s="153"/>
      <c r="T113" s="154"/>
      <c r="U113" s="154"/>
      <c r="V113" s="154"/>
      <c r="W113" s="154"/>
      <c r="X113" s="154"/>
      <c r="Y113" s="154"/>
      <c r="Z113" s="154"/>
      <c r="AA113" s="154"/>
      <c r="AB113" s="155"/>
      <c r="AC113" s="153"/>
      <c r="AD113" s="154"/>
      <c r="AE113" s="154"/>
      <c r="AF113" s="154"/>
      <c r="AG113" s="154"/>
      <c r="AH113" s="154"/>
      <c r="AI113" s="154"/>
      <c r="AJ113" s="154"/>
      <c r="AK113" s="154"/>
      <c r="AL113" s="155"/>
      <c r="AM113" s="153" t="s">
        <v>364</v>
      </c>
      <c r="AN113" s="154"/>
      <c r="AO113" s="154"/>
      <c r="AP113" s="154"/>
      <c r="AQ113" s="154"/>
      <c r="AR113" s="154"/>
      <c r="AS113" s="154"/>
      <c r="AT113" s="154"/>
      <c r="AU113" s="154"/>
      <c r="AV113" s="155"/>
      <c r="AW113" s="153" t="s">
        <v>357</v>
      </c>
      <c r="AX113" s="154"/>
      <c r="AY113" s="154"/>
      <c r="AZ113" s="154"/>
      <c r="BA113" s="154"/>
      <c r="BB113" s="154"/>
      <c r="BC113" s="154"/>
      <c r="BD113" s="154"/>
      <c r="BE113" s="154"/>
      <c r="BF113" s="155"/>
      <c r="BG113" s="79" t="s">
        <v>358</v>
      </c>
      <c r="BH113" s="80"/>
      <c r="BI113" s="80"/>
      <c r="BJ113" s="80"/>
      <c r="BK113" s="80"/>
      <c r="BL113" s="80"/>
      <c r="BM113" s="80"/>
      <c r="BN113" s="80"/>
      <c r="BO113" s="80"/>
      <c r="BP113" s="81"/>
      <c r="BQ113" s="79" t="s">
        <v>351</v>
      </c>
      <c r="BR113" s="80"/>
      <c r="BS113" s="80"/>
      <c r="BT113" s="80"/>
      <c r="BU113" s="80"/>
      <c r="BV113" s="80"/>
      <c r="BW113" s="80"/>
      <c r="BX113" s="80"/>
      <c r="BY113" s="81"/>
      <c r="BZ113" s="90"/>
      <c r="CA113" s="91"/>
      <c r="CB113" s="91"/>
      <c r="CC113" s="91"/>
      <c r="CD113" s="91"/>
      <c r="CE113" s="91"/>
      <c r="CF113" s="91"/>
      <c r="CG113" s="91"/>
      <c r="CH113" s="92"/>
      <c r="CI113" s="87">
        <v>826</v>
      </c>
      <c r="CJ113" s="88"/>
      <c r="CK113" s="88"/>
      <c r="CL113" s="88"/>
      <c r="CM113" s="88"/>
      <c r="CN113" s="88"/>
      <c r="CO113" s="88"/>
      <c r="CP113" s="88"/>
      <c r="CQ113" s="88"/>
      <c r="CR113" s="88"/>
      <c r="CS113" s="89"/>
      <c r="CT113" s="87">
        <v>816</v>
      </c>
      <c r="CU113" s="88"/>
      <c r="CV113" s="88"/>
      <c r="CW113" s="88"/>
      <c r="CX113" s="88"/>
      <c r="CY113" s="88"/>
      <c r="CZ113" s="88"/>
      <c r="DA113" s="88"/>
      <c r="DB113" s="88"/>
      <c r="DC113" s="88"/>
      <c r="DD113" s="89"/>
      <c r="DE113" s="64" t="s">
        <v>372</v>
      </c>
      <c r="DF113" s="65"/>
      <c r="DG113" s="65"/>
      <c r="DH113" s="65"/>
      <c r="DI113" s="65"/>
      <c r="DJ113" s="65"/>
      <c r="DK113" s="65"/>
      <c r="DL113" s="65"/>
      <c r="DM113" s="65"/>
      <c r="DN113" s="65"/>
      <c r="DO113" s="66"/>
      <c r="DP113" s="162">
        <v>0.01</v>
      </c>
      <c r="DQ113" s="88"/>
      <c r="DR113" s="88"/>
      <c r="DS113" s="88"/>
      <c r="DT113" s="88"/>
      <c r="DU113" s="88"/>
      <c r="DV113" s="88"/>
      <c r="DW113" s="88"/>
      <c r="DX113" s="88"/>
      <c r="DY113" s="89"/>
      <c r="DZ113" s="87"/>
      <c r="EA113" s="88"/>
      <c r="EB113" s="88"/>
      <c r="EC113" s="88"/>
      <c r="ED113" s="88"/>
      <c r="EE113" s="88"/>
      <c r="EF113" s="88"/>
      <c r="EG113" s="88"/>
      <c r="EH113" s="88"/>
      <c r="EI113" s="89"/>
      <c r="EJ113" s="79"/>
      <c r="EK113" s="80"/>
      <c r="EL113" s="80"/>
      <c r="EM113" s="80"/>
      <c r="EN113" s="80"/>
      <c r="EO113" s="80"/>
      <c r="EP113" s="80"/>
      <c r="EQ113" s="80"/>
      <c r="ER113" s="80"/>
      <c r="ES113" s="81"/>
      <c r="ET113" s="87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9"/>
    </row>
    <row r="114" spans="1:161" s="2" customFormat="1" ht="12.75">
      <c r="A114" s="147"/>
      <c r="B114" s="148"/>
      <c r="C114" s="148"/>
      <c r="D114" s="148"/>
      <c r="E114" s="148"/>
      <c r="F114" s="148"/>
      <c r="G114" s="148"/>
      <c r="H114" s="149"/>
      <c r="I114" s="156"/>
      <c r="J114" s="157"/>
      <c r="K114" s="157"/>
      <c r="L114" s="157"/>
      <c r="M114" s="157"/>
      <c r="N114" s="157"/>
      <c r="O114" s="157"/>
      <c r="P114" s="157"/>
      <c r="Q114" s="157"/>
      <c r="R114" s="158"/>
      <c r="S114" s="156"/>
      <c r="T114" s="157"/>
      <c r="U114" s="157"/>
      <c r="V114" s="157"/>
      <c r="W114" s="157"/>
      <c r="X114" s="157"/>
      <c r="Y114" s="157"/>
      <c r="Z114" s="157"/>
      <c r="AA114" s="157"/>
      <c r="AB114" s="158"/>
      <c r="AC114" s="15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6"/>
      <c r="AN114" s="157"/>
      <c r="AO114" s="157"/>
      <c r="AP114" s="157"/>
      <c r="AQ114" s="157"/>
      <c r="AR114" s="157"/>
      <c r="AS114" s="157"/>
      <c r="AT114" s="157"/>
      <c r="AU114" s="157"/>
      <c r="AV114" s="158"/>
      <c r="AW114" s="156"/>
      <c r="AX114" s="157"/>
      <c r="AY114" s="157"/>
      <c r="AZ114" s="157"/>
      <c r="BA114" s="157"/>
      <c r="BB114" s="157"/>
      <c r="BC114" s="157"/>
      <c r="BD114" s="157"/>
      <c r="BE114" s="157"/>
      <c r="BF114" s="158"/>
      <c r="BG114" s="79"/>
      <c r="BH114" s="80"/>
      <c r="BI114" s="80"/>
      <c r="BJ114" s="80"/>
      <c r="BK114" s="80"/>
      <c r="BL114" s="80"/>
      <c r="BM114" s="80"/>
      <c r="BN114" s="80"/>
      <c r="BO114" s="80"/>
      <c r="BP114" s="81"/>
      <c r="BQ114" s="79"/>
      <c r="BR114" s="80"/>
      <c r="BS114" s="80"/>
      <c r="BT114" s="80"/>
      <c r="BU114" s="80"/>
      <c r="BV114" s="80"/>
      <c r="BW114" s="80"/>
      <c r="BX114" s="80"/>
      <c r="BY114" s="81"/>
      <c r="BZ114" s="90"/>
      <c r="CA114" s="91"/>
      <c r="CB114" s="91"/>
      <c r="CC114" s="91"/>
      <c r="CD114" s="91"/>
      <c r="CE114" s="91"/>
      <c r="CF114" s="91"/>
      <c r="CG114" s="91"/>
      <c r="CH114" s="92"/>
      <c r="CI114" s="87"/>
      <c r="CJ114" s="88"/>
      <c r="CK114" s="88"/>
      <c r="CL114" s="88"/>
      <c r="CM114" s="88"/>
      <c r="CN114" s="88"/>
      <c r="CO114" s="88"/>
      <c r="CP114" s="88"/>
      <c r="CQ114" s="88"/>
      <c r="CR114" s="88"/>
      <c r="CS114" s="89"/>
      <c r="CT114" s="87"/>
      <c r="CU114" s="88"/>
      <c r="CV114" s="88"/>
      <c r="CW114" s="88"/>
      <c r="CX114" s="88"/>
      <c r="CY114" s="88"/>
      <c r="CZ114" s="88"/>
      <c r="DA114" s="88"/>
      <c r="DB114" s="88"/>
      <c r="DC114" s="88"/>
      <c r="DD114" s="89"/>
      <c r="DE114" s="87"/>
      <c r="DF114" s="88"/>
      <c r="DG114" s="88"/>
      <c r="DH114" s="88"/>
      <c r="DI114" s="88"/>
      <c r="DJ114" s="88"/>
      <c r="DK114" s="88"/>
      <c r="DL114" s="88"/>
      <c r="DM114" s="88"/>
      <c r="DN114" s="88"/>
      <c r="DO114" s="89"/>
      <c r="DP114" s="87"/>
      <c r="DQ114" s="88"/>
      <c r="DR114" s="88"/>
      <c r="DS114" s="88"/>
      <c r="DT114" s="88"/>
      <c r="DU114" s="88"/>
      <c r="DV114" s="88"/>
      <c r="DW114" s="88"/>
      <c r="DX114" s="88"/>
      <c r="DY114" s="89"/>
      <c r="DZ114" s="87"/>
      <c r="EA114" s="88"/>
      <c r="EB114" s="88"/>
      <c r="EC114" s="88"/>
      <c r="ED114" s="88"/>
      <c r="EE114" s="88"/>
      <c r="EF114" s="88"/>
      <c r="EG114" s="88"/>
      <c r="EH114" s="88"/>
      <c r="EI114" s="89"/>
      <c r="EJ114" s="79"/>
      <c r="EK114" s="80"/>
      <c r="EL114" s="80"/>
      <c r="EM114" s="80"/>
      <c r="EN114" s="80"/>
      <c r="EO114" s="80"/>
      <c r="EP114" s="80"/>
      <c r="EQ114" s="80"/>
      <c r="ER114" s="80"/>
      <c r="ES114" s="81"/>
      <c r="ET114" s="87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9"/>
    </row>
    <row r="115" spans="1:161" s="2" customFormat="1" ht="12.75">
      <c r="A115" s="150"/>
      <c r="B115" s="151"/>
      <c r="C115" s="151"/>
      <c r="D115" s="151"/>
      <c r="E115" s="151"/>
      <c r="F115" s="151"/>
      <c r="G115" s="151"/>
      <c r="H115" s="152"/>
      <c r="I115" s="159"/>
      <c r="J115" s="160"/>
      <c r="K115" s="160"/>
      <c r="L115" s="160"/>
      <c r="M115" s="160"/>
      <c r="N115" s="160"/>
      <c r="O115" s="160"/>
      <c r="P115" s="160"/>
      <c r="Q115" s="160"/>
      <c r="R115" s="161"/>
      <c r="S115" s="159"/>
      <c r="T115" s="160"/>
      <c r="U115" s="160"/>
      <c r="V115" s="160"/>
      <c r="W115" s="160"/>
      <c r="X115" s="160"/>
      <c r="Y115" s="160"/>
      <c r="Z115" s="160"/>
      <c r="AA115" s="160"/>
      <c r="AB115" s="161"/>
      <c r="AC115" s="159"/>
      <c r="AD115" s="160"/>
      <c r="AE115" s="160"/>
      <c r="AF115" s="160"/>
      <c r="AG115" s="160"/>
      <c r="AH115" s="160"/>
      <c r="AI115" s="160"/>
      <c r="AJ115" s="160"/>
      <c r="AK115" s="160"/>
      <c r="AL115" s="161"/>
      <c r="AM115" s="159"/>
      <c r="AN115" s="160"/>
      <c r="AO115" s="160"/>
      <c r="AP115" s="160"/>
      <c r="AQ115" s="160"/>
      <c r="AR115" s="160"/>
      <c r="AS115" s="160"/>
      <c r="AT115" s="160"/>
      <c r="AU115" s="160"/>
      <c r="AV115" s="161"/>
      <c r="AW115" s="159"/>
      <c r="AX115" s="160"/>
      <c r="AY115" s="160"/>
      <c r="AZ115" s="160"/>
      <c r="BA115" s="160"/>
      <c r="BB115" s="160"/>
      <c r="BC115" s="160"/>
      <c r="BD115" s="160"/>
      <c r="BE115" s="160"/>
      <c r="BF115" s="161"/>
      <c r="BG115" s="79"/>
      <c r="BH115" s="80"/>
      <c r="BI115" s="80"/>
      <c r="BJ115" s="80"/>
      <c r="BK115" s="80"/>
      <c r="BL115" s="80"/>
      <c r="BM115" s="80"/>
      <c r="BN115" s="80"/>
      <c r="BO115" s="80"/>
      <c r="BP115" s="81"/>
      <c r="BQ115" s="79"/>
      <c r="BR115" s="80"/>
      <c r="BS115" s="80"/>
      <c r="BT115" s="80"/>
      <c r="BU115" s="80"/>
      <c r="BV115" s="80"/>
      <c r="BW115" s="80"/>
      <c r="BX115" s="80"/>
      <c r="BY115" s="81"/>
      <c r="BZ115" s="90"/>
      <c r="CA115" s="91"/>
      <c r="CB115" s="91"/>
      <c r="CC115" s="91"/>
      <c r="CD115" s="91"/>
      <c r="CE115" s="91"/>
      <c r="CF115" s="91"/>
      <c r="CG115" s="91"/>
      <c r="CH115" s="92"/>
      <c r="CI115" s="87"/>
      <c r="CJ115" s="88"/>
      <c r="CK115" s="88"/>
      <c r="CL115" s="88"/>
      <c r="CM115" s="88"/>
      <c r="CN115" s="88"/>
      <c r="CO115" s="88"/>
      <c r="CP115" s="88"/>
      <c r="CQ115" s="88"/>
      <c r="CR115" s="88"/>
      <c r="CS115" s="89"/>
      <c r="CT115" s="87"/>
      <c r="CU115" s="88"/>
      <c r="CV115" s="88"/>
      <c r="CW115" s="88"/>
      <c r="CX115" s="88"/>
      <c r="CY115" s="88"/>
      <c r="CZ115" s="88"/>
      <c r="DA115" s="88"/>
      <c r="DB115" s="88"/>
      <c r="DC115" s="88"/>
      <c r="DD115" s="89"/>
      <c r="DE115" s="87"/>
      <c r="DF115" s="88"/>
      <c r="DG115" s="88"/>
      <c r="DH115" s="88"/>
      <c r="DI115" s="88"/>
      <c r="DJ115" s="88"/>
      <c r="DK115" s="88"/>
      <c r="DL115" s="88"/>
      <c r="DM115" s="88"/>
      <c r="DN115" s="88"/>
      <c r="DO115" s="89"/>
      <c r="DP115" s="87"/>
      <c r="DQ115" s="88"/>
      <c r="DR115" s="88"/>
      <c r="DS115" s="88"/>
      <c r="DT115" s="88"/>
      <c r="DU115" s="88"/>
      <c r="DV115" s="88"/>
      <c r="DW115" s="88"/>
      <c r="DX115" s="88"/>
      <c r="DY115" s="89"/>
      <c r="DZ115" s="87"/>
      <c r="EA115" s="88"/>
      <c r="EB115" s="88"/>
      <c r="EC115" s="88"/>
      <c r="ED115" s="88"/>
      <c r="EE115" s="88"/>
      <c r="EF115" s="88"/>
      <c r="EG115" s="88"/>
      <c r="EH115" s="88"/>
      <c r="EI115" s="89"/>
      <c r="EJ115" s="79"/>
      <c r="EK115" s="80"/>
      <c r="EL115" s="80"/>
      <c r="EM115" s="80"/>
      <c r="EN115" s="80"/>
      <c r="EO115" s="80"/>
      <c r="EP115" s="80"/>
      <c r="EQ115" s="80"/>
      <c r="ER115" s="80"/>
      <c r="ES115" s="81"/>
      <c r="ET115" s="87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9"/>
    </row>
    <row r="116" spans="1:161" s="2" customFormat="1" ht="161.25" customHeight="1">
      <c r="A116" s="144" t="s">
        <v>373</v>
      </c>
      <c r="B116" s="145"/>
      <c r="C116" s="145"/>
      <c r="D116" s="145"/>
      <c r="E116" s="145"/>
      <c r="F116" s="145"/>
      <c r="G116" s="145"/>
      <c r="H116" s="146"/>
      <c r="I116" s="153" t="s">
        <v>371</v>
      </c>
      <c r="J116" s="154"/>
      <c r="K116" s="154"/>
      <c r="L116" s="154"/>
      <c r="M116" s="154"/>
      <c r="N116" s="154"/>
      <c r="O116" s="154"/>
      <c r="P116" s="154"/>
      <c r="Q116" s="154"/>
      <c r="R116" s="155"/>
      <c r="S116" s="153"/>
      <c r="T116" s="154"/>
      <c r="U116" s="154"/>
      <c r="V116" s="154"/>
      <c r="W116" s="154"/>
      <c r="X116" s="154"/>
      <c r="Y116" s="154"/>
      <c r="Z116" s="154"/>
      <c r="AA116" s="154"/>
      <c r="AB116" s="155"/>
      <c r="AC116" s="153"/>
      <c r="AD116" s="154"/>
      <c r="AE116" s="154"/>
      <c r="AF116" s="154"/>
      <c r="AG116" s="154"/>
      <c r="AH116" s="154"/>
      <c r="AI116" s="154"/>
      <c r="AJ116" s="154"/>
      <c r="AK116" s="154"/>
      <c r="AL116" s="155"/>
      <c r="AM116" s="153" t="s">
        <v>374</v>
      </c>
      <c r="AN116" s="154"/>
      <c r="AO116" s="154"/>
      <c r="AP116" s="154"/>
      <c r="AQ116" s="154"/>
      <c r="AR116" s="154"/>
      <c r="AS116" s="154"/>
      <c r="AT116" s="154"/>
      <c r="AU116" s="154"/>
      <c r="AV116" s="155"/>
      <c r="AW116" s="153" t="s">
        <v>375</v>
      </c>
      <c r="AX116" s="154"/>
      <c r="AY116" s="154"/>
      <c r="AZ116" s="154"/>
      <c r="BA116" s="154"/>
      <c r="BB116" s="154"/>
      <c r="BC116" s="154"/>
      <c r="BD116" s="154"/>
      <c r="BE116" s="154"/>
      <c r="BF116" s="155"/>
      <c r="BG116" s="79" t="s">
        <v>358</v>
      </c>
      <c r="BH116" s="80"/>
      <c r="BI116" s="80"/>
      <c r="BJ116" s="80"/>
      <c r="BK116" s="80"/>
      <c r="BL116" s="80"/>
      <c r="BM116" s="80"/>
      <c r="BN116" s="80"/>
      <c r="BO116" s="80"/>
      <c r="BP116" s="81"/>
      <c r="BQ116" s="79" t="s">
        <v>351</v>
      </c>
      <c r="BR116" s="80"/>
      <c r="BS116" s="80"/>
      <c r="BT116" s="80"/>
      <c r="BU116" s="80"/>
      <c r="BV116" s="80"/>
      <c r="BW116" s="80"/>
      <c r="BX116" s="80"/>
      <c r="BY116" s="81"/>
      <c r="BZ116" s="90"/>
      <c r="CA116" s="91"/>
      <c r="CB116" s="91"/>
      <c r="CC116" s="91"/>
      <c r="CD116" s="91"/>
      <c r="CE116" s="91"/>
      <c r="CF116" s="91"/>
      <c r="CG116" s="91"/>
      <c r="CH116" s="92"/>
      <c r="CI116" s="87">
        <v>9</v>
      </c>
      <c r="CJ116" s="88"/>
      <c r="CK116" s="88"/>
      <c r="CL116" s="88"/>
      <c r="CM116" s="88"/>
      <c r="CN116" s="88"/>
      <c r="CO116" s="88"/>
      <c r="CP116" s="88"/>
      <c r="CQ116" s="88"/>
      <c r="CR116" s="88"/>
      <c r="CS116" s="89"/>
      <c r="CT116" s="87">
        <v>5</v>
      </c>
      <c r="CU116" s="88"/>
      <c r="CV116" s="88"/>
      <c r="CW116" s="88"/>
      <c r="CX116" s="88"/>
      <c r="CY116" s="88"/>
      <c r="CZ116" s="88"/>
      <c r="DA116" s="88"/>
      <c r="DB116" s="88"/>
      <c r="DC116" s="88"/>
      <c r="DD116" s="89"/>
      <c r="DE116" s="64" t="s">
        <v>376</v>
      </c>
      <c r="DF116" s="65"/>
      <c r="DG116" s="65"/>
      <c r="DH116" s="65"/>
      <c r="DI116" s="65"/>
      <c r="DJ116" s="65"/>
      <c r="DK116" s="65"/>
      <c r="DL116" s="65"/>
      <c r="DM116" s="65"/>
      <c r="DN116" s="65"/>
      <c r="DO116" s="66"/>
      <c r="DP116" s="162"/>
      <c r="DQ116" s="88"/>
      <c r="DR116" s="88"/>
      <c r="DS116" s="88"/>
      <c r="DT116" s="88"/>
      <c r="DU116" s="88"/>
      <c r="DV116" s="88"/>
      <c r="DW116" s="88"/>
      <c r="DX116" s="88"/>
      <c r="DY116" s="89"/>
      <c r="DZ116" s="87"/>
      <c r="EA116" s="88"/>
      <c r="EB116" s="88"/>
      <c r="EC116" s="88"/>
      <c r="ED116" s="88"/>
      <c r="EE116" s="88"/>
      <c r="EF116" s="88"/>
      <c r="EG116" s="88"/>
      <c r="EH116" s="88"/>
      <c r="EI116" s="89"/>
      <c r="EJ116" s="79"/>
      <c r="EK116" s="80"/>
      <c r="EL116" s="80"/>
      <c r="EM116" s="80"/>
      <c r="EN116" s="80"/>
      <c r="EO116" s="80"/>
      <c r="EP116" s="80"/>
      <c r="EQ116" s="80"/>
      <c r="ER116" s="80"/>
      <c r="ES116" s="81"/>
      <c r="ET116" s="87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9"/>
    </row>
    <row r="117" spans="1:161" s="2" customFormat="1" ht="12.75">
      <c r="A117" s="147"/>
      <c r="B117" s="148"/>
      <c r="C117" s="148"/>
      <c r="D117" s="148"/>
      <c r="E117" s="148"/>
      <c r="F117" s="148"/>
      <c r="G117" s="148"/>
      <c r="H117" s="149"/>
      <c r="I117" s="156"/>
      <c r="J117" s="157"/>
      <c r="K117" s="157"/>
      <c r="L117" s="157"/>
      <c r="M117" s="157"/>
      <c r="N117" s="157"/>
      <c r="O117" s="157"/>
      <c r="P117" s="157"/>
      <c r="Q117" s="157"/>
      <c r="R117" s="158"/>
      <c r="S117" s="156"/>
      <c r="T117" s="157"/>
      <c r="U117" s="157"/>
      <c r="V117" s="157"/>
      <c r="W117" s="157"/>
      <c r="X117" s="157"/>
      <c r="Y117" s="157"/>
      <c r="Z117" s="157"/>
      <c r="AA117" s="157"/>
      <c r="AB117" s="158"/>
      <c r="AC117" s="156"/>
      <c r="AD117" s="157"/>
      <c r="AE117" s="157"/>
      <c r="AF117" s="157"/>
      <c r="AG117" s="157"/>
      <c r="AH117" s="157"/>
      <c r="AI117" s="157"/>
      <c r="AJ117" s="157"/>
      <c r="AK117" s="157"/>
      <c r="AL117" s="158"/>
      <c r="AM117" s="156"/>
      <c r="AN117" s="157"/>
      <c r="AO117" s="157"/>
      <c r="AP117" s="157"/>
      <c r="AQ117" s="157"/>
      <c r="AR117" s="157"/>
      <c r="AS117" s="157"/>
      <c r="AT117" s="157"/>
      <c r="AU117" s="157"/>
      <c r="AV117" s="158"/>
      <c r="AW117" s="156"/>
      <c r="AX117" s="157"/>
      <c r="AY117" s="157"/>
      <c r="AZ117" s="157"/>
      <c r="BA117" s="157"/>
      <c r="BB117" s="157"/>
      <c r="BC117" s="157"/>
      <c r="BD117" s="157"/>
      <c r="BE117" s="157"/>
      <c r="BF117" s="158"/>
      <c r="BG117" s="79"/>
      <c r="BH117" s="80"/>
      <c r="BI117" s="80"/>
      <c r="BJ117" s="80"/>
      <c r="BK117" s="80"/>
      <c r="BL117" s="80"/>
      <c r="BM117" s="80"/>
      <c r="BN117" s="80"/>
      <c r="BO117" s="80"/>
      <c r="BP117" s="81"/>
      <c r="BQ117" s="79"/>
      <c r="BR117" s="80"/>
      <c r="BS117" s="80"/>
      <c r="BT117" s="80"/>
      <c r="BU117" s="80"/>
      <c r="BV117" s="80"/>
      <c r="BW117" s="80"/>
      <c r="BX117" s="80"/>
      <c r="BY117" s="81"/>
      <c r="BZ117" s="90"/>
      <c r="CA117" s="91"/>
      <c r="CB117" s="91"/>
      <c r="CC117" s="91"/>
      <c r="CD117" s="91"/>
      <c r="CE117" s="91"/>
      <c r="CF117" s="91"/>
      <c r="CG117" s="91"/>
      <c r="CH117" s="92"/>
      <c r="CI117" s="87"/>
      <c r="CJ117" s="88"/>
      <c r="CK117" s="88"/>
      <c r="CL117" s="88"/>
      <c r="CM117" s="88"/>
      <c r="CN117" s="88"/>
      <c r="CO117" s="88"/>
      <c r="CP117" s="88"/>
      <c r="CQ117" s="88"/>
      <c r="CR117" s="88"/>
      <c r="CS117" s="89"/>
      <c r="CT117" s="87"/>
      <c r="CU117" s="88"/>
      <c r="CV117" s="88"/>
      <c r="CW117" s="88"/>
      <c r="CX117" s="88"/>
      <c r="CY117" s="88"/>
      <c r="CZ117" s="88"/>
      <c r="DA117" s="88"/>
      <c r="DB117" s="88"/>
      <c r="DC117" s="88"/>
      <c r="DD117" s="89"/>
      <c r="DE117" s="87"/>
      <c r="DF117" s="88"/>
      <c r="DG117" s="88"/>
      <c r="DH117" s="88"/>
      <c r="DI117" s="88"/>
      <c r="DJ117" s="88"/>
      <c r="DK117" s="88"/>
      <c r="DL117" s="88"/>
      <c r="DM117" s="88"/>
      <c r="DN117" s="88"/>
      <c r="DO117" s="89"/>
      <c r="DP117" s="87"/>
      <c r="DQ117" s="88"/>
      <c r="DR117" s="88"/>
      <c r="DS117" s="88"/>
      <c r="DT117" s="88"/>
      <c r="DU117" s="88"/>
      <c r="DV117" s="88"/>
      <c r="DW117" s="88"/>
      <c r="DX117" s="88"/>
      <c r="DY117" s="89"/>
      <c r="DZ117" s="87"/>
      <c r="EA117" s="88"/>
      <c r="EB117" s="88"/>
      <c r="EC117" s="88"/>
      <c r="ED117" s="88"/>
      <c r="EE117" s="88"/>
      <c r="EF117" s="88"/>
      <c r="EG117" s="88"/>
      <c r="EH117" s="88"/>
      <c r="EI117" s="89"/>
      <c r="EJ117" s="79"/>
      <c r="EK117" s="80"/>
      <c r="EL117" s="80"/>
      <c r="EM117" s="80"/>
      <c r="EN117" s="80"/>
      <c r="EO117" s="80"/>
      <c r="EP117" s="80"/>
      <c r="EQ117" s="80"/>
      <c r="ER117" s="80"/>
      <c r="ES117" s="81"/>
      <c r="ET117" s="87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9"/>
    </row>
    <row r="118" spans="1:161" s="2" customFormat="1" ht="12.75">
      <c r="A118" s="150"/>
      <c r="B118" s="151"/>
      <c r="C118" s="151"/>
      <c r="D118" s="151"/>
      <c r="E118" s="151"/>
      <c r="F118" s="151"/>
      <c r="G118" s="151"/>
      <c r="H118" s="152"/>
      <c r="I118" s="159"/>
      <c r="J118" s="160"/>
      <c r="K118" s="160"/>
      <c r="L118" s="160"/>
      <c r="M118" s="160"/>
      <c r="N118" s="160"/>
      <c r="O118" s="160"/>
      <c r="P118" s="160"/>
      <c r="Q118" s="160"/>
      <c r="R118" s="161"/>
      <c r="S118" s="159"/>
      <c r="T118" s="160"/>
      <c r="U118" s="160"/>
      <c r="V118" s="160"/>
      <c r="W118" s="160"/>
      <c r="X118" s="160"/>
      <c r="Y118" s="160"/>
      <c r="Z118" s="160"/>
      <c r="AA118" s="160"/>
      <c r="AB118" s="161"/>
      <c r="AC118" s="159"/>
      <c r="AD118" s="160"/>
      <c r="AE118" s="160"/>
      <c r="AF118" s="160"/>
      <c r="AG118" s="160"/>
      <c r="AH118" s="160"/>
      <c r="AI118" s="160"/>
      <c r="AJ118" s="160"/>
      <c r="AK118" s="160"/>
      <c r="AL118" s="161"/>
      <c r="AM118" s="159"/>
      <c r="AN118" s="160"/>
      <c r="AO118" s="160"/>
      <c r="AP118" s="160"/>
      <c r="AQ118" s="160"/>
      <c r="AR118" s="160"/>
      <c r="AS118" s="160"/>
      <c r="AT118" s="160"/>
      <c r="AU118" s="160"/>
      <c r="AV118" s="161"/>
      <c r="AW118" s="159"/>
      <c r="AX118" s="160"/>
      <c r="AY118" s="160"/>
      <c r="AZ118" s="160"/>
      <c r="BA118" s="160"/>
      <c r="BB118" s="160"/>
      <c r="BC118" s="160"/>
      <c r="BD118" s="160"/>
      <c r="BE118" s="160"/>
      <c r="BF118" s="161"/>
      <c r="BG118" s="79"/>
      <c r="BH118" s="80"/>
      <c r="BI118" s="80"/>
      <c r="BJ118" s="80"/>
      <c r="BK118" s="80"/>
      <c r="BL118" s="80"/>
      <c r="BM118" s="80"/>
      <c r="BN118" s="80"/>
      <c r="BO118" s="80"/>
      <c r="BP118" s="81"/>
      <c r="BQ118" s="79"/>
      <c r="BR118" s="80"/>
      <c r="BS118" s="80"/>
      <c r="BT118" s="80"/>
      <c r="BU118" s="80"/>
      <c r="BV118" s="80"/>
      <c r="BW118" s="80"/>
      <c r="BX118" s="80"/>
      <c r="BY118" s="81"/>
      <c r="BZ118" s="90"/>
      <c r="CA118" s="91"/>
      <c r="CB118" s="91"/>
      <c r="CC118" s="91"/>
      <c r="CD118" s="91"/>
      <c r="CE118" s="91"/>
      <c r="CF118" s="91"/>
      <c r="CG118" s="91"/>
      <c r="CH118" s="92"/>
      <c r="CI118" s="87"/>
      <c r="CJ118" s="88"/>
      <c r="CK118" s="88"/>
      <c r="CL118" s="88"/>
      <c r="CM118" s="88"/>
      <c r="CN118" s="88"/>
      <c r="CO118" s="88"/>
      <c r="CP118" s="88"/>
      <c r="CQ118" s="88"/>
      <c r="CR118" s="88"/>
      <c r="CS118" s="89"/>
      <c r="CT118" s="87"/>
      <c r="CU118" s="88"/>
      <c r="CV118" s="88"/>
      <c r="CW118" s="88"/>
      <c r="CX118" s="88"/>
      <c r="CY118" s="88"/>
      <c r="CZ118" s="88"/>
      <c r="DA118" s="88"/>
      <c r="DB118" s="88"/>
      <c r="DC118" s="88"/>
      <c r="DD118" s="89"/>
      <c r="DE118" s="87"/>
      <c r="DF118" s="88"/>
      <c r="DG118" s="88"/>
      <c r="DH118" s="88"/>
      <c r="DI118" s="88"/>
      <c r="DJ118" s="88"/>
      <c r="DK118" s="88"/>
      <c r="DL118" s="88"/>
      <c r="DM118" s="88"/>
      <c r="DN118" s="88"/>
      <c r="DO118" s="89"/>
      <c r="DP118" s="87"/>
      <c r="DQ118" s="88"/>
      <c r="DR118" s="88"/>
      <c r="DS118" s="88"/>
      <c r="DT118" s="88"/>
      <c r="DU118" s="88"/>
      <c r="DV118" s="88"/>
      <c r="DW118" s="88"/>
      <c r="DX118" s="88"/>
      <c r="DY118" s="89"/>
      <c r="DZ118" s="87"/>
      <c r="EA118" s="88"/>
      <c r="EB118" s="88"/>
      <c r="EC118" s="88"/>
      <c r="ED118" s="88"/>
      <c r="EE118" s="88"/>
      <c r="EF118" s="88"/>
      <c r="EG118" s="88"/>
      <c r="EH118" s="88"/>
      <c r="EI118" s="89"/>
      <c r="EJ118" s="79"/>
      <c r="EK118" s="80"/>
      <c r="EL118" s="80"/>
      <c r="EM118" s="80"/>
      <c r="EN118" s="80"/>
      <c r="EO118" s="80"/>
      <c r="EP118" s="80"/>
      <c r="EQ118" s="80"/>
      <c r="ER118" s="80"/>
      <c r="ES118" s="81"/>
      <c r="ET118" s="87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9"/>
    </row>
    <row r="119" spans="1:161" s="2" customFormat="1" ht="161.25" customHeight="1">
      <c r="A119" s="144" t="s">
        <v>377</v>
      </c>
      <c r="B119" s="145"/>
      <c r="C119" s="145"/>
      <c r="D119" s="145"/>
      <c r="E119" s="145"/>
      <c r="F119" s="145"/>
      <c r="G119" s="145"/>
      <c r="H119" s="146"/>
      <c r="I119" s="153" t="s">
        <v>379</v>
      </c>
      <c r="J119" s="154"/>
      <c r="K119" s="154"/>
      <c r="L119" s="154"/>
      <c r="M119" s="154"/>
      <c r="N119" s="154"/>
      <c r="O119" s="154"/>
      <c r="P119" s="154"/>
      <c r="Q119" s="154"/>
      <c r="R119" s="155"/>
      <c r="S119" s="153"/>
      <c r="T119" s="154"/>
      <c r="U119" s="154"/>
      <c r="V119" s="154"/>
      <c r="W119" s="154"/>
      <c r="X119" s="154"/>
      <c r="Y119" s="154"/>
      <c r="Z119" s="154"/>
      <c r="AA119" s="154"/>
      <c r="AB119" s="155"/>
      <c r="AC119" s="153"/>
      <c r="AD119" s="154"/>
      <c r="AE119" s="154"/>
      <c r="AF119" s="154"/>
      <c r="AG119" s="154"/>
      <c r="AH119" s="154"/>
      <c r="AI119" s="154"/>
      <c r="AJ119" s="154"/>
      <c r="AK119" s="154"/>
      <c r="AL119" s="155"/>
      <c r="AM119" s="153" t="s">
        <v>364</v>
      </c>
      <c r="AN119" s="154"/>
      <c r="AO119" s="154"/>
      <c r="AP119" s="154"/>
      <c r="AQ119" s="154"/>
      <c r="AR119" s="154"/>
      <c r="AS119" s="154"/>
      <c r="AT119" s="154"/>
      <c r="AU119" s="154"/>
      <c r="AV119" s="155"/>
      <c r="AW119" s="153" t="s">
        <v>380</v>
      </c>
      <c r="AX119" s="154"/>
      <c r="AY119" s="154"/>
      <c r="AZ119" s="154"/>
      <c r="BA119" s="154"/>
      <c r="BB119" s="154"/>
      <c r="BC119" s="154"/>
      <c r="BD119" s="154"/>
      <c r="BE119" s="154"/>
      <c r="BF119" s="155"/>
      <c r="BG119" s="79" t="s">
        <v>358</v>
      </c>
      <c r="BH119" s="80"/>
      <c r="BI119" s="80"/>
      <c r="BJ119" s="80"/>
      <c r="BK119" s="80"/>
      <c r="BL119" s="80"/>
      <c r="BM119" s="80"/>
      <c r="BN119" s="80"/>
      <c r="BO119" s="80"/>
      <c r="BP119" s="81"/>
      <c r="BQ119" s="79" t="s">
        <v>351</v>
      </c>
      <c r="BR119" s="80"/>
      <c r="BS119" s="80"/>
      <c r="BT119" s="80"/>
      <c r="BU119" s="80"/>
      <c r="BV119" s="80"/>
      <c r="BW119" s="80"/>
      <c r="BX119" s="80"/>
      <c r="BY119" s="81"/>
      <c r="BZ119" s="90"/>
      <c r="CA119" s="91"/>
      <c r="CB119" s="91"/>
      <c r="CC119" s="91"/>
      <c r="CD119" s="91"/>
      <c r="CE119" s="91"/>
      <c r="CF119" s="91"/>
      <c r="CG119" s="91"/>
      <c r="CH119" s="92"/>
      <c r="CI119" s="87">
        <v>190</v>
      </c>
      <c r="CJ119" s="88"/>
      <c r="CK119" s="88"/>
      <c r="CL119" s="88"/>
      <c r="CM119" s="88"/>
      <c r="CN119" s="88"/>
      <c r="CO119" s="88"/>
      <c r="CP119" s="88"/>
      <c r="CQ119" s="88"/>
      <c r="CR119" s="88"/>
      <c r="CS119" s="89"/>
      <c r="CT119" s="87">
        <v>197</v>
      </c>
      <c r="CU119" s="88"/>
      <c r="CV119" s="88"/>
      <c r="CW119" s="88"/>
      <c r="CX119" s="88"/>
      <c r="CY119" s="88"/>
      <c r="CZ119" s="88"/>
      <c r="DA119" s="88"/>
      <c r="DB119" s="88"/>
      <c r="DC119" s="88"/>
      <c r="DD119" s="89"/>
      <c r="DE119" s="64" t="s">
        <v>381</v>
      </c>
      <c r="DF119" s="65"/>
      <c r="DG119" s="65"/>
      <c r="DH119" s="65"/>
      <c r="DI119" s="65"/>
      <c r="DJ119" s="65"/>
      <c r="DK119" s="65"/>
      <c r="DL119" s="65"/>
      <c r="DM119" s="65"/>
      <c r="DN119" s="65"/>
      <c r="DO119" s="66"/>
      <c r="DP119" s="141">
        <v>0.005</v>
      </c>
      <c r="DQ119" s="142"/>
      <c r="DR119" s="142"/>
      <c r="DS119" s="142"/>
      <c r="DT119" s="142"/>
      <c r="DU119" s="142"/>
      <c r="DV119" s="142"/>
      <c r="DW119" s="142"/>
      <c r="DX119" s="142"/>
      <c r="DY119" s="143"/>
      <c r="DZ119" s="87"/>
      <c r="EA119" s="88"/>
      <c r="EB119" s="88"/>
      <c r="EC119" s="88"/>
      <c r="ED119" s="88"/>
      <c r="EE119" s="88"/>
      <c r="EF119" s="88"/>
      <c r="EG119" s="88"/>
      <c r="EH119" s="88"/>
      <c r="EI119" s="89"/>
      <c r="EJ119" s="79"/>
      <c r="EK119" s="80"/>
      <c r="EL119" s="80"/>
      <c r="EM119" s="80"/>
      <c r="EN119" s="80"/>
      <c r="EO119" s="80"/>
      <c r="EP119" s="80"/>
      <c r="EQ119" s="80"/>
      <c r="ER119" s="80"/>
      <c r="ES119" s="81"/>
      <c r="ET119" s="87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9"/>
    </row>
    <row r="120" spans="1:161" s="2" customFormat="1" ht="12.75">
      <c r="A120" s="147"/>
      <c r="B120" s="148"/>
      <c r="C120" s="148"/>
      <c r="D120" s="148"/>
      <c r="E120" s="148"/>
      <c r="F120" s="148"/>
      <c r="G120" s="148"/>
      <c r="H120" s="149"/>
      <c r="I120" s="156"/>
      <c r="J120" s="157"/>
      <c r="K120" s="157"/>
      <c r="L120" s="157"/>
      <c r="M120" s="157"/>
      <c r="N120" s="157"/>
      <c r="O120" s="157"/>
      <c r="P120" s="157"/>
      <c r="Q120" s="157"/>
      <c r="R120" s="158"/>
      <c r="S120" s="156"/>
      <c r="T120" s="157"/>
      <c r="U120" s="157"/>
      <c r="V120" s="157"/>
      <c r="W120" s="157"/>
      <c r="X120" s="157"/>
      <c r="Y120" s="157"/>
      <c r="Z120" s="157"/>
      <c r="AA120" s="157"/>
      <c r="AB120" s="158"/>
      <c r="AC120" s="156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6"/>
      <c r="AN120" s="157"/>
      <c r="AO120" s="157"/>
      <c r="AP120" s="157"/>
      <c r="AQ120" s="157"/>
      <c r="AR120" s="157"/>
      <c r="AS120" s="157"/>
      <c r="AT120" s="157"/>
      <c r="AU120" s="157"/>
      <c r="AV120" s="158"/>
      <c r="AW120" s="156"/>
      <c r="AX120" s="157"/>
      <c r="AY120" s="157"/>
      <c r="AZ120" s="157"/>
      <c r="BA120" s="157"/>
      <c r="BB120" s="157"/>
      <c r="BC120" s="157"/>
      <c r="BD120" s="157"/>
      <c r="BE120" s="157"/>
      <c r="BF120" s="158"/>
      <c r="BG120" s="79"/>
      <c r="BH120" s="80"/>
      <c r="BI120" s="80"/>
      <c r="BJ120" s="80"/>
      <c r="BK120" s="80"/>
      <c r="BL120" s="80"/>
      <c r="BM120" s="80"/>
      <c r="BN120" s="80"/>
      <c r="BO120" s="80"/>
      <c r="BP120" s="81"/>
      <c r="BQ120" s="79"/>
      <c r="BR120" s="80"/>
      <c r="BS120" s="80"/>
      <c r="BT120" s="80"/>
      <c r="BU120" s="80"/>
      <c r="BV120" s="80"/>
      <c r="BW120" s="80"/>
      <c r="BX120" s="80"/>
      <c r="BY120" s="81"/>
      <c r="BZ120" s="90"/>
      <c r="CA120" s="91"/>
      <c r="CB120" s="91"/>
      <c r="CC120" s="91"/>
      <c r="CD120" s="91"/>
      <c r="CE120" s="91"/>
      <c r="CF120" s="91"/>
      <c r="CG120" s="91"/>
      <c r="CH120" s="92"/>
      <c r="CI120" s="87"/>
      <c r="CJ120" s="88"/>
      <c r="CK120" s="88"/>
      <c r="CL120" s="88"/>
      <c r="CM120" s="88"/>
      <c r="CN120" s="88"/>
      <c r="CO120" s="88"/>
      <c r="CP120" s="88"/>
      <c r="CQ120" s="88"/>
      <c r="CR120" s="88"/>
      <c r="CS120" s="89"/>
      <c r="CT120" s="87"/>
      <c r="CU120" s="88"/>
      <c r="CV120" s="88"/>
      <c r="CW120" s="88"/>
      <c r="CX120" s="88"/>
      <c r="CY120" s="88"/>
      <c r="CZ120" s="88"/>
      <c r="DA120" s="88"/>
      <c r="DB120" s="88"/>
      <c r="DC120" s="88"/>
      <c r="DD120" s="89"/>
      <c r="DE120" s="87"/>
      <c r="DF120" s="88"/>
      <c r="DG120" s="88"/>
      <c r="DH120" s="88"/>
      <c r="DI120" s="88"/>
      <c r="DJ120" s="88"/>
      <c r="DK120" s="88"/>
      <c r="DL120" s="88"/>
      <c r="DM120" s="88"/>
      <c r="DN120" s="88"/>
      <c r="DO120" s="89"/>
      <c r="DP120" s="87"/>
      <c r="DQ120" s="88"/>
      <c r="DR120" s="88"/>
      <c r="DS120" s="88"/>
      <c r="DT120" s="88"/>
      <c r="DU120" s="88"/>
      <c r="DV120" s="88"/>
      <c r="DW120" s="88"/>
      <c r="DX120" s="88"/>
      <c r="DY120" s="89"/>
      <c r="DZ120" s="87"/>
      <c r="EA120" s="88"/>
      <c r="EB120" s="88"/>
      <c r="EC120" s="88"/>
      <c r="ED120" s="88"/>
      <c r="EE120" s="88"/>
      <c r="EF120" s="88"/>
      <c r="EG120" s="88"/>
      <c r="EH120" s="88"/>
      <c r="EI120" s="89"/>
      <c r="EJ120" s="79"/>
      <c r="EK120" s="80"/>
      <c r="EL120" s="80"/>
      <c r="EM120" s="80"/>
      <c r="EN120" s="80"/>
      <c r="EO120" s="80"/>
      <c r="EP120" s="80"/>
      <c r="EQ120" s="80"/>
      <c r="ER120" s="80"/>
      <c r="ES120" s="81"/>
      <c r="ET120" s="87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9"/>
    </row>
    <row r="121" spans="1:161" s="2" customFormat="1" ht="12.75">
      <c r="A121" s="150"/>
      <c r="B121" s="151"/>
      <c r="C121" s="151"/>
      <c r="D121" s="151"/>
      <c r="E121" s="151"/>
      <c r="F121" s="151"/>
      <c r="G121" s="151"/>
      <c r="H121" s="152"/>
      <c r="I121" s="159"/>
      <c r="J121" s="160"/>
      <c r="K121" s="160"/>
      <c r="L121" s="160"/>
      <c r="M121" s="160"/>
      <c r="N121" s="160"/>
      <c r="O121" s="160"/>
      <c r="P121" s="160"/>
      <c r="Q121" s="160"/>
      <c r="R121" s="161"/>
      <c r="S121" s="159"/>
      <c r="T121" s="160"/>
      <c r="U121" s="160"/>
      <c r="V121" s="160"/>
      <c r="W121" s="160"/>
      <c r="X121" s="160"/>
      <c r="Y121" s="160"/>
      <c r="Z121" s="160"/>
      <c r="AA121" s="160"/>
      <c r="AB121" s="161"/>
      <c r="AC121" s="159"/>
      <c r="AD121" s="160"/>
      <c r="AE121" s="160"/>
      <c r="AF121" s="160"/>
      <c r="AG121" s="160"/>
      <c r="AH121" s="160"/>
      <c r="AI121" s="160"/>
      <c r="AJ121" s="160"/>
      <c r="AK121" s="160"/>
      <c r="AL121" s="161"/>
      <c r="AM121" s="159"/>
      <c r="AN121" s="160"/>
      <c r="AO121" s="160"/>
      <c r="AP121" s="160"/>
      <c r="AQ121" s="160"/>
      <c r="AR121" s="160"/>
      <c r="AS121" s="160"/>
      <c r="AT121" s="160"/>
      <c r="AU121" s="160"/>
      <c r="AV121" s="161"/>
      <c r="AW121" s="159"/>
      <c r="AX121" s="160"/>
      <c r="AY121" s="160"/>
      <c r="AZ121" s="160"/>
      <c r="BA121" s="160"/>
      <c r="BB121" s="160"/>
      <c r="BC121" s="160"/>
      <c r="BD121" s="160"/>
      <c r="BE121" s="160"/>
      <c r="BF121" s="161"/>
      <c r="BG121" s="79"/>
      <c r="BH121" s="80"/>
      <c r="BI121" s="80"/>
      <c r="BJ121" s="80"/>
      <c r="BK121" s="80"/>
      <c r="BL121" s="80"/>
      <c r="BM121" s="80"/>
      <c r="BN121" s="80"/>
      <c r="BO121" s="80"/>
      <c r="BP121" s="81"/>
      <c r="BQ121" s="79"/>
      <c r="BR121" s="80"/>
      <c r="BS121" s="80"/>
      <c r="BT121" s="80"/>
      <c r="BU121" s="80"/>
      <c r="BV121" s="80"/>
      <c r="BW121" s="80"/>
      <c r="BX121" s="80"/>
      <c r="BY121" s="81"/>
      <c r="BZ121" s="90"/>
      <c r="CA121" s="91"/>
      <c r="CB121" s="91"/>
      <c r="CC121" s="91"/>
      <c r="CD121" s="91"/>
      <c r="CE121" s="91"/>
      <c r="CF121" s="91"/>
      <c r="CG121" s="91"/>
      <c r="CH121" s="92"/>
      <c r="CI121" s="87"/>
      <c r="CJ121" s="88"/>
      <c r="CK121" s="88"/>
      <c r="CL121" s="88"/>
      <c r="CM121" s="88"/>
      <c r="CN121" s="88"/>
      <c r="CO121" s="88"/>
      <c r="CP121" s="88"/>
      <c r="CQ121" s="88"/>
      <c r="CR121" s="88"/>
      <c r="CS121" s="89"/>
      <c r="CT121" s="87"/>
      <c r="CU121" s="88"/>
      <c r="CV121" s="88"/>
      <c r="CW121" s="88"/>
      <c r="CX121" s="88"/>
      <c r="CY121" s="88"/>
      <c r="CZ121" s="88"/>
      <c r="DA121" s="88"/>
      <c r="DB121" s="88"/>
      <c r="DC121" s="88"/>
      <c r="DD121" s="89"/>
      <c r="DE121" s="87"/>
      <c r="DF121" s="88"/>
      <c r="DG121" s="88"/>
      <c r="DH121" s="88"/>
      <c r="DI121" s="88"/>
      <c r="DJ121" s="88"/>
      <c r="DK121" s="88"/>
      <c r="DL121" s="88"/>
      <c r="DM121" s="88"/>
      <c r="DN121" s="88"/>
      <c r="DO121" s="89"/>
      <c r="DP121" s="87"/>
      <c r="DQ121" s="88"/>
      <c r="DR121" s="88"/>
      <c r="DS121" s="88"/>
      <c r="DT121" s="88"/>
      <c r="DU121" s="88"/>
      <c r="DV121" s="88"/>
      <c r="DW121" s="88"/>
      <c r="DX121" s="88"/>
      <c r="DY121" s="89"/>
      <c r="DZ121" s="87"/>
      <c r="EA121" s="88"/>
      <c r="EB121" s="88"/>
      <c r="EC121" s="88"/>
      <c r="ED121" s="88"/>
      <c r="EE121" s="88"/>
      <c r="EF121" s="88"/>
      <c r="EG121" s="88"/>
      <c r="EH121" s="88"/>
      <c r="EI121" s="89"/>
      <c r="EJ121" s="79"/>
      <c r="EK121" s="80"/>
      <c r="EL121" s="80"/>
      <c r="EM121" s="80"/>
      <c r="EN121" s="80"/>
      <c r="EO121" s="80"/>
      <c r="EP121" s="80"/>
      <c r="EQ121" s="80"/>
      <c r="ER121" s="80"/>
      <c r="ES121" s="81"/>
      <c r="ET121" s="87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9"/>
    </row>
    <row r="122" spans="1:161" s="2" customFormat="1" ht="161.25" customHeight="1">
      <c r="A122" s="144" t="s">
        <v>383</v>
      </c>
      <c r="B122" s="145"/>
      <c r="C122" s="145"/>
      <c r="D122" s="145"/>
      <c r="E122" s="145"/>
      <c r="F122" s="145"/>
      <c r="G122" s="145"/>
      <c r="H122" s="146"/>
      <c r="I122" s="153" t="s">
        <v>379</v>
      </c>
      <c r="J122" s="154"/>
      <c r="K122" s="154"/>
      <c r="L122" s="154"/>
      <c r="M122" s="154"/>
      <c r="N122" s="154"/>
      <c r="O122" s="154"/>
      <c r="P122" s="154"/>
      <c r="Q122" s="154"/>
      <c r="R122" s="155"/>
      <c r="S122" s="153"/>
      <c r="T122" s="154"/>
      <c r="U122" s="154"/>
      <c r="V122" s="154"/>
      <c r="W122" s="154"/>
      <c r="X122" s="154"/>
      <c r="Y122" s="154"/>
      <c r="Z122" s="154"/>
      <c r="AA122" s="154"/>
      <c r="AB122" s="155"/>
      <c r="AC122" s="153"/>
      <c r="AD122" s="154"/>
      <c r="AE122" s="154"/>
      <c r="AF122" s="154"/>
      <c r="AG122" s="154"/>
      <c r="AH122" s="154"/>
      <c r="AI122" s="154"/>
      <c r="AJ122" s="154"/>
      <c r="AK122" s="154"/>
      <c r="AL122" s="155"/>
      <c r="AM122" s="153" t="s">
        <v>374</v>
      </c>
      <c r="AN122" s="154"/>
      <c r="AO122" s="154"/>
      <c r="AP122" s="154"/>
      <c r="AQ122" s="154"/>
      <c r="AR122" s="154"/>
      <c r="AS122" s="154"/>
      <c r="AT122" s="154"/>
      <c r="AU122" s="154"/>
      <c r="AV122" s="155"/>
      <c r="AW122" s="153" t="s">
        <v>375</v>
      </c>
      <c r="AX122" s="154"/>
      <c r="AY122" s="154"/>
      <c r="AZ122" s="154"/>
      <c r="BA122" s="154"/>
      <c r="BB122" s="154"/>
      <c r="BC122" s="154"/>
      <c r="BD122" s="154"/>
      <c r="BE122" s="154"/>
      <c r="BF122" s="155"/>
      <c r="BG122" s="79" t="s">
        <v>358</v>
      </c>
      <c r="BH122" s="80"/>
      <c r="BI122" s="80"/>
      <c r="BJ122" s="80"/>
      <c r="BK122" s="80"/>
      <c r="BL122" s="80"/>
      <c r="BM122" s="80"/>
      <c r="BN122" s="80"/>
      <c r="BO122" s="80"/>
      <c r="BP122" s="81"/>
      <c r="BQ122" s="79" t="s">
        <v>351</v>
      </c>
      <c r="BR122" s="80"/>
      <c r="BS122" s="80"/>
      <c r="BT122" s="80"/>
      <c r="BU122" s="80"/>
      <c r="BV122" s="80"/>
      <c r="BW122" s="80"/>
      <c r="BX122" s="80"/>
      <c r="BY122" s="81"/>
      <c r="BZ122" s="90"/>
      <c r="CA122" s="91"/>
      <c r="CB122" s="91"/>
      <c r="CC122" s="91"/>
      <c r="CD122" s="91"/>
      <c r="CE122" s="91"/>
      <c r="CF122" s="91"/>
      <c r="CG122" s="91"/>
      <c r="CH122" s="92"/>
      <c r="CI122" s="87">
        <v>6</v>
      </c>
      <c r="CJ122" s="88"/>
      <c r="CK122" s="88"/>
      <c r="CL122" s="88"/>
      <c r="CM122" s="88"/>
      <c r="CN122" s="88"/>
      <c r="CO122" s="88"/>
      <c r="CP122" s="88"/>
      <c r="CQ122" s="88"/>
      <c r="CR122" s="88"/>
      <c r="CS122" s="89"/>
      <c r="CT122" s="87">
        <v>6</v>
      </c>
      <c r="CU122" s="88"/>
      <c r="CV122" s="88"/>
      <c r="CW122" s="88"/>
      <c r="CX122" s="88"/>
      <c r="CY122" s="88"/>
      <c r="CZ122" s="88"/>
      <c r="DA122" s="88"/>
      <c r="DB122" s="88"/>
      <c r="DC122" s="88"/>
      <c r="DD122" s="89"/>
      <c r="DE122" s="64" t="s">
        <v>384</v>
      </c>
      <c r="DF122" s="65"/>
      <c r="DG122" s="65"/>
      <c r="DH122" s="65"/>
      <c r="DI122" s="65"/>
      <c r="DJ122" s="65"/>
      <c r="DK122" s="65"/>
      <c r="DL122" s="65"/>
      <c r="DM122" s="65"/>
      <c r="DN122" s="65"/>
      <c r="DO122" s="66"/>
      <c r="DP122" s="141"/>
      <c r="DQ122" s="142"/>
      <c r="DR122" s="142"/>
      <c r="DS122" s="142"/>
      <c r="DT122" s="142"/>
      <c r="DU122" s="142"/>
      <c r="DV122" s="142"/>
      <c r="DW122" s="142"/>
      <c r="DX122" s="142"/>
      <c r="DY122" s="143"/>
      <c r="DZ122" s="87"/>
      <c r="EA122" s="88"/>
      <c r="EB122" s="88"/>
      <c r="EC122" s="88"/>
      <c r="ED122" s="88"/>
      <c r="EE122" s="88"/>
      <c r="EF122" s="88"/>
      <c r="EG122" s="88"/>
      <c r="EH122" s="88"/>
      <c r="EI122" s="89"/>
      <c r="EJ122" s="79"/>
      <c r="EK122" s="80"/>
      <c r="EL122" s="80"/>
      <c r="EM122" s="80"/>
      <c r="EN122" s="80"/>
      <c r="EO122" s="80"/>
      <c r="EP122" s="80"/>
      <c r="EQ122" s="80"/>
      <c r="ER122" s="80"/>
      <c r="ES122" s="81"/>
      <c r="ET122" s="87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9"/>
    </row>
    <row r="123" spans="1:161" s="2" customFormat="1" ht="12.75">
      <c r="A123" s="147"/>
      <c r="B123" s="148"/>
      <c r="C123" s="148"/>
      <c r="D123" s="148"/>
      <c r="E123" s="148"/>
      <c r="F123" s="148"/>
      <c r="G123" s="148"/>
      <c r="H123" s="149"/>
      <c r="I123" s="156"/>
      <c r="J123" s="157"/>
      <c r="K123" s="157"/>
      <c r="L123" s="157"/>
      <c r="M123" s="157"/>
      <c r="N123" s="157"/>
      <c r="O123" s="157"/>
      <c r="P123" s="157"/>
      <c r="Q123" s="157"/>
      <c r="R123" s="158"/>
      <c r="S123" s="156"/>
      <c r="T123" s="157"/>
      <c r="U123" s="157"/>
      <c r="V123" s="157"/>
      <c r="W123" s="157"/>
      <c r="X123" s="157"/>
      <c r="Y123" s="157"/>
      <c r="Z123" s="157"/>
      <c r="AA123" s="157"/>
      <c r="AB123" s="158"/>
      <c r="AC123" s="156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6"/>
      <c r="AN123" s="157"/>
      <c r="AO123" s="157"/>
      <c r="AP123" s="157"/>
      <c r="AQ123" s="157"/>
      <c r="AR123" s="157"/>
      <c r="AS123" s="157"/>
      <c r="AT123" s="157"/>
      <c r="AU123" s="157"/>
      <c r="AV123" s="158"/>
      <c r="AW123" s="156"/>
      <c r="AX123" s="157"/>
      <c r="AY123" s="157"/>
      <c r="AZ123" s="157"/>
      <c r="BA123" s="157"/>
      <c r="BB123" s="157"/>
      <c r="BC123" s="157"/>
      <c r="BD123" s="157"/>
      <c r="BE123" s="157"/>
      <c r="BF123" s="158"/>
      <c r="BG123" s="79"/>
      <c r="BH123" s="80"/>
      <c r="BI123" s="80"/>
      <c r="BJ123" s="80"/>
      <c r="BK123" s="80"/>
      <c r="BL123" s="80"/>
      <c r="BM123" s="80"/>
      <c r="BN123" s="80"/>
      <c r="BO123" s="80"/>
      <c r="BP123" s="81"/>
      <c r="BQ123" s="79"/>
      <c r="BR123" s="80"/>
      <c r="BS123" s="80"/>
      <c r="BT123" s="80"/>
      <c r="BU123" s="80"/>
      <c r="BV123" s="80"/>
      <c r="BW123" s="80"/>
      <c r="BX123" s="80"/>
      <c r="BY123" s="81"/>
      <c r="BZ123" s="90"/>
      <c r="CA123" s="91"/>
      <c r="CB123" s="91"/>
      <c r="CC123" s="91"/>
      <c r="CD123" s="91"/>
      <c r="CE123" s="91"/>
      <c r="CF123" s="91"/>
      <c r="CG123" s="91"/>
      <c r="CH123" s="92"/>
      <c r="CI123" s="87"/>
      <c r="CJ123" s="88"/>
      <c r="CK123" s="88"/>
      <c r="CL123" s="88"/>
      <c r="CM123" s="88"/>
      <c r="CN123" s="88"/>
      <c r="CO123" s="88"/>
      <c r="CP123" s="88"/>
      <c r="CQ123" s="88"/>
      <c r="CR123" s="88"/>
      <c r="CS123" s="89"/>
      <c r="CT123" s="87"/>
      <c r="CU123" s="88"/>
      <c r="CV123" s="88"/>
      <c r="CW123" s="88"/>
      <c r="CX123" s="88"/>
      <c r="CY123" s="88"/>
      <c r="CZ123" s="88"/>
      <c r="DA123" s="88"/>
      <c r="DB123" s="88"/>
      <c r="DC123" s="88"/>
      <c r="DD123" s="89"/>
      <c r="DE123" s="87"/>
      <c r="DF123" s="88"/>
      <c r="DG123" s="88"/>
      <c r="DH123" s="88"/>
      <c r="DI123" s="88"/>
      <c r="DJ123" s="88"/>
      <c r="DK123" s="88"/>
      <c r="DL123" s="88"/>
      <c r="DM123" s="88"/>
      <c r="DN123" s="88"/>
      <c r="DO123" s="89"/>
      <c r="DP123" s="87"/>
      <c r="DQ123" s="88"/>
      <c r="DR123" s="88"/>
      <c r="DS123" s="88"/>
      <c r="DT123" s="88"/>
      <c r="DU123" s="88"/>
      <c r="DV123" s="88"/>
      <c r="DW123" s="88"/>
      <c r="DX123" s="88"/>
      <c r="DY123" s="89"/>
      <c r="DZ123" s="87"/>
      <c r="EA123" s="88"/>
      <c r="EB123" s="88"/>
      <c r="EC123" s="88"/>
      <c r="ED123" s="88"/>
      <c r="EE123" s="88"/>
      <c r="EF123" s="88"/>
      <c r="EG123" s="88"/>
      <c r="EH123" s="88"/>
      <c r="EI123" s="89"/>
      <c r="EJ123" s="79"/>
      <c r="EK123" s="80"/>
      <c r="EL123" s="80"/>
      <c r="EM123" s="80"/>
      <c r="EN123" s="80"/>
      <c r="EO123" s="80"/>
      <c r="EP123" s="80"/>
      <c r="EQ123" s="80"/>
      <c r="ER123" s="80"/>
      <c r="ES123" s="81"/>
      <c r="ET123" s="87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9"/>
    </row>
    <row r="124" spans="1:161" s="2" customFormat="1" ht="12.75">
      <c r="A124" s="150"/>
      <c r="B124" s="151"/>
      <c r="C124" s="151"/>
      <c r="D124" s="151"/>
      <c r="E124" s="151"/>
      <c r="F124" s="151"/>
      <c r="G124" s="151"/>
      <c r="H124" s="152"/>
      <c r="I124" s="159"/>
      <c r="J124" s="160"/>
      <c r="K124" s="160"/>
      <c r="L124" s="160"/>
      <c r="M124" s="160"/>
      <c r="N124" s="160"/>
      <c r="O124" s="160"/>
      <c r="P124" s="160"/>
      <c r="Q124" s="160"/>
      <c r="R124" s="161"/>
      <c r="S124" s="159"/>
      <c r="T124" s="160"/>
      <c r="U124" s="160"/>
      <c r="V124" s="160"/>
      <c r="W124" s="160"/>
      <c r="X124" s="160"/>
      <c r="Y124" s="160"/>
      <c r="Z124" s="160"/>
      <c r="AA124" s="160"/>
      <c r="AB124" s="161"/>
      <c r="AC124" s="159"/>
      <c r="AD124" s="160"/>
      <c r="AE124" s="160"/>
      <c r="AF124" s="160"/>
      <c r="AG124" s="160"/>
      <c r="AH124" s="160"/>
      <c r="AI124" s="160"/>
      <c r="AJ124" s="160"/>
      <c r="AK124" s="160"/>
      <c r="AL124" s="161"/>
      <c r="AM124" s="159"/>
      <c r="AN124" s="160"/>
      <c r="AO124" s="160"/>
      <c r="AP124" s="160"/>
      <c r="AQ124" s="160"/>
      <c r="AR124" s="160"/>
      <c r="AS124" s="160"/>
      <c r="AT124" s="160"/>
      <c r="AU124" s="160"/>
      <c r="AV124" s="161"/>
      <c r="AW124" s="159"/>
      <c r="AX124" s="160"/>
      <c r="AY124" s="160"/>
      <c r="AZ124" s="160"/>
      <c r="BA124" s="160"/>
      <c r="BB124" s="160"/>
      <c r="BC124" s="160"/>
      <c r="BD124" s="160"/>
      <c r="BE124" s="160"/>
      <c r="BF124" s="161"/>
      <c r="BG124" s="79"/>
      <c r="BH124" s="80"/>
      <c r="BI124" s="80"/>
      <c r="BJ124" s="80"/>
      <c r="BK124" s="80"/>
      <c r="BL124" s="80"/>
      <c r="BM124" s="80"/>
      <c r="BN124" s="80"/>
      <c r="BO124" s="80"/>
      <c r="BP124" s="81"/>
      <c r="BQ124" s="79"/>
      <c r="BR124" s="80"/>
      <c r="BS124" s="80"/>
      <c r="BT124" s="80"/>
      <c r="BU124" s="80"/>
      <c r="BV124" s="80"/>
      <c r="BW124" s="80"/>
      <c r="BX124" s="80"/>
      <c r="BY124" s="81"/>
      <c r="BZ124" s="90"/>
      <c r="CA124" s="91"/>
      <c r="CB124" s="91"/>
      <c r="CC124" s="91"/>
      <c r="CD124" s="91"/>
      <c r="CE124" s="91"/>
      <c r="CF124" s="91"/>
      <c r="CG124" s="91"/>
      <c r="CH124" s="92"/>
      <c r="CI124" s="87"/>
      <c r="CJ124" s="88"/>
      <c r="CK124" s="88"/>
      <c r="CL124" s="88"/>
      <c r="CM124" s="88"/>
      <c r="CN124" s="88"/>
      <c r="CO124" s="88"/>
      <c r="CP124" s="88"/>
      <c r="CQ124" s="88"/>
      <c r="CR124" s="88"/>
      <c r="CS124" s="89"/>
      <c r="CT124" s="87"/>
      <c r="CU124" s="88"/>
      <c r="CV124" s="88"/>
      <c r="CW124" s="88"/>
      <c r="CX124" s="88"/>
      <c r="CY124" s="88"/>
      <c r="CZ124" s="88"/>
      <c r="DA124" s="88"/>
      <c r="DB124" s="88"/>
      <c r="DC124" s="88"/>
      <c r="DD124" s="89"/>
      <c r="DE124" s="87"/>
      <c r="DF124" s="88"/>
      <c r="DG124" s="88"/>
      <c r="DH124" s="88"/>
      <c r="DI124" s="88"/>
      <c r="DJ124" s="88"/>
      <c r="DK124" s="88"/>
      <c r="DL124" s="88"/>
      <c r="DM124" s="88"/>
      <c r="DN124" s="88"/>
      <c r="DO124" s="89"/>
      <c r="DP124" s="87"/>
      <c r="DQ124" s="88"/>
      <c r="DR124" s="88"/>
      <c r="DS124" s="88"/>
      <c r="DT124" s="88"/>
      <c r="DU124" s="88"/>
      <c r="DV124" s="88"/>
      <c r="DW124" s="88"/>
      <c r="DX124" s="88"/>
      <c r="DY124" s="89"/>
      <c r="DZ124" s="87"/>
      <c r="EA124" s="88"/>
      <c r="EB124" s="88"/>
      <c r="EC124" s="88"/>
      <c r="ED124" s="88"/>
      <c r="EE124" s="88"/>
      <c r="EF124" s="88"/>
      <c r="EG124" s="88"/>
      <c r="EH124" s="88"/>
      <c r="EI124" s="89"/>
      <c r="EJ124" s="79"/>
      <c r="EK124" s="80"/>
      <c r="EL124" s="80"/>
      <c r="EM124" s="80"/>
      <c r="EN124" s="80"/>
      <c r="EO124" s="80"/>
      <c r="EP124" s="80"/>
      <c r="EQ124" s="80"/>
      <c r="ER124" s="80"/>
      <c r="ES124" s="81"/>
      <c r="ET124" s="87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9"/>
    </row>
    <row r="125" spans="1:161" s="2" customFormat="1" ht="161.25" customHeight="1">
      <c r="A125" s="144" t="s">
        <v>391</v>
      </c>
      <c r="B125" s="145"/>
      <c r="C125" s="145"/>
      <c r="D125" s="145"/>
      <c r="E125" s="145"/>
      <c r="F125" s="145"/>
      <c r="G125" s="145"/>
      <c r="H125" s="146"/>
      <c r="I125" s="153" t="s">
        <v>392</v>
      </c>
      <c r="J125" s="154"/>
      <c r="K125" s="154"/>
      <c r="L125" s="154"/>
      <c r="M125" s="154"/>
      <c r="N125" s="154"/>
      <c r="O125" s="154"/>
      <c r="P125" s="154"/>
      <c r="Q125" s="154"/>
      <c r="R125" s="155"/>
      <c r="S125" s="153" t="s">
        <v>393</v>
      </c>
      <c r="T125" s="154"/>
      <c r="U125" s="154"/>
      <c r="V125" s="154"/>
      <c r="W125" s="154"/>
      <c r="X125" s="154"/>
      <c r="Y125" s="154"/>
      <c r="Z125" s="154"/>
      <c r="AA125" s="154"/>
      <c r="AB125" s="155"/>
      <c r="AC125" s="153"/>
      <c r="AD125" s="154"/>
      <c r="AE125" s="154"/>
      <c r="AF125" s="154"/>
      <c r="AG125" s="154"/>
      <c r="AH125" s="154"/>
      <c r="AI125" s="154"/>
      <c r="AJ125" s="154"/>
      <c r="AK125" s="154"/>
      <c r="AL125" s="155"/>
      <c r="AM125" s="153" t="s">
        <v>388</v>
      </c>
      <c r="AN125" s="154"/>
      <c r="AO125" s="154"/>
      <c r="AP125" s="154"/>
      <c r="AQ125" s="154"/>
      <c r="AR125" s="154"/>
      <c r="AS125" s="154"/>
      <c r="AT125" s="154"/>
      <c r="AU125" s="154"/>
      <c r="AV125" s="155"/>
      <c r="AW125" s="153" t="s">
        <v>375</v>
      </c>
      <c r="AX125" s="154"/>
      <c r="AY125" s="154"/>
      <c r="AZ125" s="154"/>
      <c r="BA125" s="154"/>
      <c r="BB125" s="154"/>
      <c r="BC125" s="154"/>
      <c r="BD125" s="154"/>
      <c r="BE125" s="154"/>
      <c r="BF125" s="155"/>
      <c r="BG125" s="79" t="s">
        <v>358</v>
      </c>
      <c r="BH125" s="80"/>
      <c r="BI125" s="80"/>
      <c r="BJ125" s="80"/>
      <c r="BK125" s="80"/>
      <c r="BL125" s="80"/>
      <c r="BM125" s="80"/>
      <c r="BN125" s="80"/>
      <c r="BO125" s="80"/>
      <c r="BP125" s="81"/>
      <c r="BQ125" s="79" t="s">
        <v>394</v>
      </c>
      <c r="BR125" s="80"/>
      <c r="BS125" s="80"/>
      <c r="BT125" s="80"/>
      <c r="BU125" s="80"/>
      <c r="BV125" s="80"/>
      <c r="BW125" s="80"/>
      <c r="BX125" s="80"/>
      <c r="BY125" s="81"/>
      <c r="BZ125" s="90"/>
      <c r="CA125" s="91"/>
      <c r="CB125" s="91"/>
      <c r="CC125" s="91"/>
      <c r="CD125" s="91"/>
      <c r="CE125" s="91"/>
      <c r="CF125" s="91"/>
      <c r="CG125" s="91"/>
      <c r="CH125" s="92"/>
      <c r="CI125" s="87">
        <v>2872</v>
      </c>
      <c r="CJ125" s="88"/>
      <c r="CK125" s="88"/>
      <c r="CL125" s="88"/>
      <c r="CM125" s="88"/>
      <c r="CN125" s="88"/>
      <c r="CO125" s="88"/>
      <c r="CP125" s="88"/>
      <c r="CQ125" s="88"/>
      <c r="CR125" s="88"/>
      <c r="CS125" s="89"/>
      <c r="CT125" s="87"/>
      <c r="CU125" s="88"/>
      <c r="CV125" s="88"/>
      <c r="CW125" s="88"/>
      <c r="CX125" s="88"/>
      <c r="CY125" s="88"/>
      <c r="CZ125" s="88"/>
      <c r="DA125" s="88"/>
      <c r="DB125" s="88"/>
      <c r="DC125" s="88"/>
      <c r="DD125" s="89"/>
      <c r="DE125" s="64" t="s">
        <v>395</v>
      </c>
      <c r="DF125" s="65"/>
      <c r="DG125" s="65"/>
      <c r="DH125" s="65"/>
      <c r="DI125" s="65"/>
      <c r="DJ125" s="65"/>
      <c r="DK125" s="65"/>
      <c r="DL125" s="65"/>
      <c r="DM125" s="65"/>
      <c r="DN125" s="65"/>
      <c r="DO125" s="66"/>
      <c r="DP125" s="141"/>
      <c r="DQ125" s="142"/>
      <c r="DR125" s="142"/>
      <c r="DS125" s="142"/>
      <c r="DT125" s="142"/>
      <c r="DU125" s="142"/>
      <c r="DV125" s="142"/>
      <c r="DW125" s="142"/>
      <c r="DX125" s="142"/>
      <c r="DY125" s="143"/>
      <c r="DZ125" s="87"/>
      <c r="EA125" s="88"/>
      <c r="EB125" s="88"/>
      <c r="EC125" s="88"/>
      <c r="ED125" s="88"/>
      <c r="EE125" s="88"/>
      <c r="EF125" s="88"/>
      <c r="EG125" s="88"/>
      <c r="EH125" s="88"/>
      <c r="EI125" s="89"/>
      <c r="EJ125" s="79"/>
      <c r="EK125" s="80"/>
      <c r="EL125" s="80"/>
      <c r="EM125" s="80"/>
      <c r="EN125" s="80"/>
      <c r="EO125" s="80"/>
      <c r="EP125" s="80"/>
      <c r="EQ125" s="80"/>
      <c r="ER125" s="80"/>
      <c r="ES125" s="81"/>
      <c r="ET125" s="87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9"/>
    </row>
    <row r="126" spans="1:161" s="2" customFormat="1" ht="12.75">
      <c r="A126" s="147"/>
      <c r="B126" s="148"/>
      <c r="C126" s="148"/>
      <c r="D126" s="148"/>
      <c r="E126" s="148"/>
      <c r="F126" s="148"/>
      <c r="G126" s="148"/>
      <c r="H126" s="149"/>
      <c r="I126" s="156"/>
      <c r="J126" s="157"/>
      <c r="K126" s="157"/>
      <c r="L126" s="157"/>
      <c r="M126" s="157"/>
      <c r="N126" s="157"/>
      <c r="O126" s="157"/>
      <c r="P126" s="157"/>
      <c r="Q126" s="157"/>
      <c r="R126" s="158"/>
      <c r="S126" s="156"/>
      <c r="T126" s="157"/>
      <c r="U126" s="157"/>
      <c r="V126" s="157"/>
      <c r="W126" s="157"/>
      <c r="X126" s="157"/>
      <c r="Y126" s="157"/>
      <c r="Z126" s="157"/>
      <c r="AA126" s="157"/>
      <c r="AB126" s="158"/>
      <c r="AC126" s="156"/>
      <c r="AD126" s="157"/>
      <c r="AE126" s="157"/>
      <c r="AF126" s="157"/>
      <c r="AG126" s="157"/>
      <c r="AH126" s="157"/>
      <c r="AI126" s="157"/>
      <c r="AJ126" s="157"/>
      <c r="AK126" s="157"/>
      <c r="AL126" s="158"/>
      <c r="AM126" s="156"/>
      <c r="AN126" s="157"/>
      <c r="AO126" s="157"/>
      <c r="AP126" s="157"/>
      <c r="AQ126" s="157"/>
      <c r="AR126" s="157"/>
      <c r="AS126" s="157"/>
      <c r="AT126" s="157"/>
      <c r="AU126" s="157"/>
      <c r="AV126" s="158"/>
      <c r="AW126" s="156"/>
      <c r="AX126" s="157"/>
      <c r="AY126" s="157"/>
      <c r="AZ126" s="157"/>
      <c r="BA126" s="157"/>
      <c r="BB126" s="157"/>
      <c r="BC126" s="157"/>
      <c r="BD126" s="157"/>
      <c r="BE126" s="157"/>
      <c r="BF126" s="158"/>
      <c r="BG126" s="79"/>
      <c r="BH126" s="80"/>
      <c r="BI126" s="80"/>
      <c r="BJ126" s="80"/>
      <c r="BK126" s="80"/>
      <c r="BL126" s="80"/>
      <c r="BM126" s="80"/>
      <c r="BN126" s="80"/>
      <c r="BO126" s="80"/>
      <c r="BP126" s="81"/>
      <c r="BQ126" s="79"/>
      <c r="BR126" s="80"/>
      <c r="BS126" s="80"/>
      <c r="BT126" s="80"/>
      <c r="BU126" s="80"/>
      <c r="BV126" s="80"/>
      <c r="BW126" s="80"/>
      <c r="BX126" s="80"/>
      <c r="BY126" s="81"/>
      <c r="BZ126" s="90"/>
      <c r="CA126" s="91"/>
      <c r="CB126" s="91"/>
      <c r="CC126" s="91"/>
      <c r="CD126" s="91"/>
      <c r="CE126" s="91"/>
      <c r="CF126" s="91"/>
      <c r="CG126" s="91"/>
      <c r="CH126" s="92"/>
      <c r="CI126" s="87"/>
      <c r="CJ126" s="88"/>
      <c r="CK126" s="88"/>
      <c r="CL126" s="88"/>
      <c r="CM126" s="88"/>
      <c r="CN126" s="88"/>
      <c r="CO126" s="88"/>
      <c r="CP126" s="88"/>
      <c r="CQ126" s="88"/>
      <c r="CR126" s="88"/>
      <c r="CS126" s="89"/>
      <c r="CT126" s="87"/>
      <c r="CU126" s="88"/>
      <c r="CV126" s="88"/>
      <c r="CW126" s="88"/>
      <c r="CX126" s="88"/>
      <c r="CY126" s="88"/>
      <c r="CZ126" s="88"/>
      <c r="DA126" s="88"/>
      <c r="DB126" s="88"/>
      <c r="DC126" s="88"/>
      <c r="DD126" s="89"/>
      <c r="DE126" s="87"/>
      <c r="DF126" s="88"/>
      <c r="DG126" s="88"/>
      <c r="DH126" s="88"/>
      <c r="DI126" s="88"/>
      <c r="DJ126" s="88"/>
      <c r="DK126" s="88"/>
      <c r="DL126" s="88"/>
      <c r="DM126" s="88"/>
      <c r="DN126" s="88"/>
      <c r="DO126" s="89"/>
      <c r="DP126" s="87"/>
      <c r="DQ126" s="88"/>
      <c r="DR126" s="88"/>
      <c r="DS126" s="88"/>
      <c r="DT126" s="88"/>
      <c r="DU126" s="88"/>
      <c r="DV126" s="88"/>
      <c r="DW126" s="88"/>
      <c r="DX126" s="88"/>
      <c r="DY126" s="89"/>
      <c r="DZ126" s="87"/>
      <c r="EA126" s="88"/>
      <c r="EB126" s="88"/>
      <c r="EC126" s="88"/>
      <c r="ED126" s="88"/>
      <c r="EE126" s="88"/>
      <c r="EF126" s="88"/>
      <c r="EG126" s="88"/>
      <c r="EH126" s="88"/>
      <c r="EI126" s="89"/>
      <c r="EJ126" s="79"/>
      <c r="EK126" s="80"/>
      <c r="EL126" s="80"/>
      <c r="EM126" s="80"/>
      <c r="EN126" s="80"/>
      <c r="EO126" s="80"/>
      <c r="EP126" s="80"/>
      <c r="EQ126" s="80"/>
      <c r="ER126" s="80"/>
      <c r="ES126" s="81"/>
      <c r="ET126" s="87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9"/>
    </row>
    <row r="127" spans="1:161" s="2" customFormat="1" ht="12.75">
      <c r="A127" s="150"/>
      <c r="B127" s="151"/>
      <c r="C127" s="151"/>
      <c r="D127" s="151"/>
      <c r="E127" s="151"/>
      <c r="F127" s="151"/>
      <c r="G127" s="151"/>
      <c r="H127" s="152"/>
      <c r="I127" s="159"/>
      <c r="J127" s="160"/>
      <c r="K127" s="160"/>
      <c r="L127" s="160"/>
      <c r="M127" s="160"/>
      <c r="N127" s="160"/>
      <c r="O127" s="160"/>
      <c r="P127" s="160"/>
      <c r="Q127" s="160"/>
      <c r="R127" s="161"/>
      <c r="S127" s="159"/>
      <c r="T127" s="160"/>
      <c r="U127" s="160"/>
      <c r="V127" s="160"/>
      <c r="W127" s="160"/>
      <c r="X127" s="160"/>
      <c r="Y127" s="160"/>
      <c r="Z127" s="160"/>
      <c r="AA127" s="160"/>
      <c r="AB127" s="161"/>
      <c r="AC127" s="159"/>
      <c r="AD127" s="160"/>
      <c r="AE127" s="160"/>
      <c r="AF127" s="160"/>
      <c r="AG127" s="160"/>
      <c r="AH127" s="160"/>
      <c r="AI127" s="160"/>
      <c r="AJ127" s="160"/>
      <c r="AK127" s="160"/>
      <c r="AL127" s="161"/>
      <c r="AM127" s="159"/>
      <c r="AN127" s="160"/>
      <c r="AO127" s="160"/>
      <c r="AP127" s="160"/>
      <c r="AQ127" s="160"/>
      <c r="AR127" s="160"/>
      <c r="AS127" s="160"/>
      <c r="AT127" s="160"/>
      <c r="AU127" s="160"/>
      <c r="AV127" s="161"/>
      <c r="AW127" s="159"/>
      <c r="AX127" s="160"/>
      <c r="AY127" s="160"/>
      <c r="AZ127" s="160"/>
      <c r="BA127" s="160"/>
      <c r="BB127" s="160"/>
      <c r="BC127" s="160"/>
      <c r="BD127" s="160"/>
      <c r="BE127" s="160"/>
      <c r="BF127" s="161"/>
      <c r="BG127" s="79"/>
      <c r="BH127" s="80"/>
      <c r="BI127" s="80"/>
      <c r="BJ127" s="80"/>
      <c r="BK127" s="80"/>
      <c r="BL127" s="80"/>
      <c r="BM127" s="80"/>
      <c r="BN127" s="80"/>
      <c r="BO127" s="80"/>
      <c r="BP127" s="81"/>
      <c r="BQ127" s="79"/>
      <c r="BR127" s="80"/>
      <c r="BS127" s="80"/>
      <c r="BT127" s="80"/>
      <c r="BU127" s="80"/>
      <c r="BV127" s="80"/>
      <c r="BW127" s="80"/>
      <c r="BX127" s="80"/>
      <c r="BY127" s="81"/>
      <c r="BZ127" s="90"/>
      <c r="CA127" s="91"/>
      <c r="CB127" s="91"/>
      <c r="CC127" s="91"/>
      <c r="CD127" s="91"/>
      <c r="CE127" s="91"/>
      <c r="CF127" s="91"/>
      <c r="CG127" s="91"/>
      <c r="CH127" s="92"/>
      <c r="CI127" s="87"/>
      <c r="CJ127" s="88"/>
      <c r="CK127" s="88"/>
      <c r="CL127" s="88"/>
      <c r="CM127" s="88"/>
      <c r="CN127" s="88"/>
      <c r="CO127" s="88"/>
      <c r="CP127" s="88"/>
      <c r="CQ127" s="88"/>
      <c r="CR127" s="88"/>
      <c r="CS127" s="89"/>
      <c r="CT127" s="87"/>
      <c r="CU127" s="88"/>
      <c r="CV127" s="88"/>
      <c r="CW127" s="88"/>
      <c r="CX127" s="88"/>
      <c r="CY127" s="88"/>
      <c r="CZ127" s="88"/>
      <c r="DA127" s="88"/>
      <c r="DB127" s="88"/>
      <c r="DC127" s="88"/>
      <c r="DD127" s="89"/>
      <c r="DE127" s="87"/>
      <c r="DF127" s="88"/>
      <c r="DG127" s="88"/>
      <c r="DH127" s="88"/>
      <c r="DI127" s="88"/>
      <c r="DJ127" s="88"/>
      <c r="DK127" s="88"/>
      <c r="DL127" s="88"/>
      <c r="DM127" s="88"/>
      <c r="DN127" s="88"/>
      <c r="DO127" s="89"/>
      <c r="DP127" s="87"/>
      <c r="DQ127" s="88"/>
      <c r="DR127" s="88"/>
      <c r="DS127" s="88"/>
      <c r="DT127" s="88"/>
      <c r="DU127" s="88"/>
      <c r="DV127" s="88"/>
      <c r="DW127" s="88"/>
      <c r="DX127" s="88"/>
      <c r="DY127" s="89"/>
      <c r="DZ127" s="87"/>
      <c r="EA127" s="88"/>
      <c r="EB127" s="88"/>
      <c r="EC127" s="88"/>
      <c r="ED127" s="88"/>
      <c r="EE127" s="88"/>
      <c r="EF127" s="88"/>
      <c r="EG127" s="88"/>
      <c r="EH127" s="88"/>
      <c r="EI127" s="89"/>
      <c r="EJ127" s="79"/>
      <c r="EK127" s="80"/>
      <c r="EL127" s="80"/>
      <c r="EM127" s="80"/>
      <c r="EN127" s="80"/>
      <c r="EO127" s="80"/>
      <c r="EP127" s="80"/>
      <c r="EQ127" s="80"/>
      <c r="ER127" s="80"/>
      <c r="ES127" s="81"/>
      <c r="ET127" s="87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9"/>
    </row>
    <row r="128" spans="1:161" s="2" customFormat="1" ht="161.25" customHeight="1">
      <c r="A128" s="144" t="s">
        <v>398</v>
      </c>
      <c r="B128" s="145"/>
      <c r="C128" s="145"/>
      <c r="D128" s="145"/>
      <c r="E128" s="145"/>
      <c r="F128" s="145"/>
      <c r="G128" s="145"/>
      <c r="H128" s="146"/>
      <c r="I128" s="153" t="s">
        <v>392</v>
      </c>
      <c r="J128" s="154"/>
      <c r="K128" s="154"/>
      <c r="L128" s="154"/>
      <c r="M128" s="154"/>
      <c r="N128" s="154"/>
      <c r="O128" s="154"/>
      <c r="P128" s="154"/>
      <c r="Q128" s="154"/>
      <c r="R128" s="155"/>
      <c r="S128" s="153" t="s">
        <v>397</v>
      </c>
      <c r="T128" s="154"/>
      <c r="U128" s="154"/>
      <c r="V128" s="154"/>
      <c r="W128" s="154"/>
      <c r="X128" s="154"/>
      <c r="Y128" s="154"/>
      <c r="Z128" s="154"/>
      <c r="AA128" s="154"/>
      <c r="AB128" s="155"/>
      <c r="AC128" s="153"/>
      <c r="AD128" s="154"/>
      <c r="AE128" s="154"/>
      <c r="AF128" s="154"/>
      <c r="AG128" s="154"/>
      <c r="AH128" s="154"/>
      <c r="AI128" s="154"/>
      <c r="AJ128" s="154"/>
      <c r="AK128" s="154"/>
      <c r="AL128" s="155"/>
      <c r="AM128" s="153" t="s">
        <v>388</v>
      </c>
      <c r="AN128" s="154"/>
      <c r="AO128" s="154"/>
      <c r="AP128" s="154"/>
      <c r="AQ128" s="154"/>
      <c r="AR128" s="154"/>
      <c r="AS128" s="154"/>
      <c r="AT128" s="154"/>
      <c r="AU128" s="154"/>
      <c r="AV128" s="155"/>
      <c r="AW128" s="153" t="s">
        <v>375</v>
      </c>
      <c r="AX128" s="154"/>
      <c r="AY128" s="154"/>
      <c r="AZ128" s="154"/>
      <c r="BA128" s="154"/>
      <c r="BB128" s="154"/>
      <c r="BC128" s="154"/>
      <c r="BD128" s="154"/>
      <c r="BE128" s="154"/>
      <c r="BF128" s="155"/>
      <c r="BG128" s="79" t="s">
        <v>358</v>
      </c>
      <c r="BH128" s="80"/>
      <c r="BI128" s="80"/>
      <c r="BJ128" s="80"/>
      <c r="BK128" s="80"/>
      <c r="BL128" s="80"/>
      <c r="BM128" s="80"/>
      <c r="BN128" s="80"/>
      <c r="BO128" s="80"/>
      <c r="BP128" s="81"/>
      <c r="BQ128" s="79" t="s">
        <v>394</v>
      </c>
      <c r="BR128" s="80"/>
      <c r="BS128" s="80"/>
      <c r="BT128" s="80"/>
      <c r="BU128" s="80"/>
      <c r="BV128" s="80"/>
      <c r="BW128" s="80"/>
      <c r="BX128" s="80"/>
      <c r="BY128" s="81"/>
      <c r="BZ128" s="90"/>
      <c r="CA128" s="91"/>
      <c r="CB128" s="91"/>
      <c r="CC128" s="91"/>
      <c r="CD128" s="91"/>
      <c r="CE128" s="91"/>
      <c r="CF128" s="91"/>
      <c r="CG128" s="91"/>
      <c r="CH128" s="92"/>
      <c r="CI128" s="87">
        <v>6754</v>
      </c>
      <c r="CJ128" s="88"/>
      <c r="CK128" s="88"/>
      <c r="CL128" s="88"/>
      <c r="CM128" s="88"/>
      <c r="CN128" s="88"/>
      <c r="CO128" s="88"/>
      <c r="CP128" s="88"/>
      <c r="CQ128" s="88"/>
      <c r="CR128" s="88"/>
      <c r="CS128" s="89"/>
      <c r="CT128" s="87"/>
      <c r="CU128" s="88"/>
      <c r="CV128" s="88"/>
      <c r="CW128" s="88"/>
      <c r="CX128" s="88"/>
      <c r="CY128" s="88"/>
      <c r="CZ128" s="88"/>
      <c r="DA128" s="88"/>
      <c r="DB128" s="88"/>
      <c r="DC128" s="88"/>
      <c r="DD128" s="89"/>
      <c r="DE128" s="64" t="s">
        <v>404</v>
      </c>
      <c r="DF128" s="65"/>
      <c r="DG128" s="65"/>
      <c r="DH128" s="65"/>
      <c r="DI128" s="65"/>
      <c r="DJ128" s="65"/>
      <c r="DK128" s="65"/>
      <c r="DL128" s="65"/>
      <c r="DM128" s="65"/>
      <c r="DN128" s="65"/>
      <c r="DO128" s="66"/>
      <c r="DP128" s="141"/>
      <c r="DQ128" s="142"/>
      <c r="DR128" s="142"/>
      <c r="DS128" s="142"/>
      <c r="DT128" s="142"/>
      <c r="DU128" s="142"/>
      <c r="DV128" s="142"/>
      <c r="DW128" s="142"/>
      <c r="DX128" s="142"/>
      <c r="DY128" s="143"/>
      <c r="DZ128" s="87"/>
      <c r="EA128" s="88"/>
      <c r="EB128" s="88"/>
      <c r="EC128" s="88"/>
      <c r="ED128" s="88"/>
      <c r="EE128" s="88"/>
      <c r="EF128" s="88"/>
      <c r="EG128" s="88"/>
      <c r="EH128" s="88"/>
      <c r="EI128" s="89"/>
      <c r="EJ128" s="79"/>
      <c r="EK128" s="80"/>
      <c r="EL128" s="80"/>
      <c r="EM128" s="80"/>
      <c r="EN128" s="80"/>
      <c r="EO128" s="80"/>
      <c r="EP128" s="80"/>
      <c r="EQ128" s="80"/>
      <c r="ER128" s="80"/>
      <c r="ES128" s="81"/>
      <c r="ET128" s="87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9"/>
    </row>
    <row r="129" spans="1:161" s="2" customFormat="1" ht="12.75">
      <c r="A129" s="147"/>
      <c r="B129" s="148"/>
      <c r="C129" s="148"/>
      <c r="D129" s="148"/>
      <c r="E129" s="148"/>
      <c r="F129" s="148"/>
      <c r="G129" s="148"/>
      <c r="H129" s="149"/>
      <c r="I129" s="156"/>
      <c r="J129" s="157"/>
      <c r="K129" s="157"/>
      <c r="L129" s="157"/>
      <c r="M129" s="157"/>
      <c r="N129" s="157"/>
      <c r="O129" s="157"/>
      <c r="P129" s="157"/>
      <c r="Q129" s="157"/>
      <c r="R129" s="158"/>
      <c r="S129" s="156"/>
      <c r="T129" s="157"/>
      <c r="U129" s="157"/>
      <c r="V129" s="157"/>
      <c r="W129" s="157"/>
      <c r="X129" s="157"/>
      <c r="Y129" s="157"/>
      <c r="Z129" s="157"/>
      <c r="AA129" s="157"/>
      <c r="AB129" s="158"/>
      <c r="AC129" s="156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6"/>
      <c r="AN129" s="157"/>
      <c r="AO129" s="157"/>
      <c r="AP129" s="157"/>
      <c r="AQ129" s="157"/>
      <c r="AR129" s="157"/>
      <c r="AS129" s="157"/>
      <c r="AT129" s="157"/>
      <c r="AU129" s="157"/>
      <c r="AV129" s="158"/>
      <c r="AW129" s="156"/>
      <c r="AX129" s="157"/>
      <c r="AY129" s="157"/>
      <c r="AZ129" s="157"/>
      <c r="BA129" s="157"/>
      <c r="BB129" s="157"/>
      <c r="BC129" s="157"/>
      <c r="BD129" s="157"/>
      <c r="BE129" s="157"/>
      <c r="BF129" s="158"/>
      <c r="BG129" s="79"/>
      <c r="BH129" s="80"/>
      <c r="BI129" s="80"/>
      <c r="BJ129" s="80"/>
      <c r="BK129" s="80"/>
      <c r="BL129" s="80"/>
      <c r="BM129" s="80"/>
      <c r="BN129" s="80"/>
      <c r="BO129" s="80"/>
      <c r="BP129" s="81"/>
      <c r="BQ129" s="79"/>
      <c r="BR129" s="80"/>
      <c r="BS129" s="80"/>
      <c r="BT129" s="80"/>
      <c r="BU129" s="80"/>
      <c r="BV129" s="80"/>
      <c r="BW129" s="80"/>
      <c r="BX129" s="80"/>
      <c r="BY129" s="81"/>
      <c r="BZ129" s="90"/>
      <c r="CA129" s="91"/>
      <c r="CB129" s="91"/>
      <c r="CC129" s="91"/>
      <c r="CD129" s="91"/>
      <c r="CE129" s="91"/>
      <c r="CF129" s="91"/>
      <c r="CG129" s="91"/>
      <c r="CH129" s="92"/>
      <c r="CI129" s="87"/>
      <c r="CJ129" s="88"/>
      <c r="CK129" s="88"/>
      <c r="CL129" s="88"/>
      <c r="CM129" s="88"/>
      <c r="CN129" s="88"/>
      <c r="CO129" s="88"/>
      <c r="CP129" s="88"/>
      <c r="CQ129" s="88"/>
      <c r="CR129" s="88"/>
      <c r="CS129" s="89"/>
      <c r="CT129" s="87"/>
      <c r="CU129" s="88"/>
      <c r="CV129" s="88"/>
      <c r="CW129" s="88"/>
      <c r="CX129" s="88"/>
      <c r="CY129" s="88"/>
      <c r="CZ129" s="88"/>
      <c r="DA129" s="88"/>
      <c r="DB129" s="88"/>
      <c r="DC129" s="88"/>
      <c r="DD129" s="89"/>
      <c r="DE129" s="87"/>
      <c r="DF129" s="88"/>
      <c r="DG129" s="88"/>
      <c r="DH129" s="88"/>
      <c r="DI129" s="88"/>
      <c r="DJ129" s="88"/>
      <c r="DK129" s="88"/>
      <c r="DL129" s="88"/>
      <c r="DM129" s="88"/>
      <c r="DN129" s="88"/>
      <c r="DO129" s="89"/>
      <c r="DP129" s="87"/>
      <c r="DQ129" s="88"/>
      <c r="DR129" s="88"/>
      <c r="DS129" s="88"/>
      <c r="DT129" s="88"/>
      <c r="DU129" s="88"/>
      <c r="DV129" s="88"/>
      <c r="DW129" s="88"/>
      <c r="DX129" s="88"/>
      <c r="DY129" s="89"/>
      <c r="DZ129" s="87"/>
      <c r="EA129" s="88"/>
      <c r="EB129" s="88"/>
      <c r="EC129" s="88"/>
      <c r="ED129" s="88"/>
      <c r="EE129" s="88"/>
      <c r="EF129" s="88"/>
      <c r="EG129" s="88"/>
      <c r="EH129" s="88"/>
      <c r="EI129" s="89"/>
      <c r="EJ129" s="79"/>
      <c r="EK129" s="80"/>
      <c r="EL129" s="80"/>
      <c r="EM129" s="80"/>
      <c r="EN129" s="80"/>
      <c r="EO129" s="80"/>
      <c r="EP129" s="80"/>
      <c r="EQ129" s="80"/>
      <c r="ER129" s="80"/>
      <c r="ES129" s="81"/>
      <c r="ET129" s="87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9"/>
    </row>
    <row r="130" spans="1:161" s="2" customFormat="1" ht="12.75">
      <c r="A130" s="150"/>
      <c r="B130" s="151"/>
      <c r="C130" s="151"/>
      <c r="D130" s="151"/>
      <c r="E130" s="151"/>
      <c r="F130" s="151"/>
      <c r="G130" s="151"/>
      <c r="H130" s="152"/>
      <c r="I130" s="159"/>
      <c r="J130" s="160"/>
      <c r="K130" s="160"/>
      <c r="L130" s="160"/>
      <c r="M130" s="160"/>
      <c r="N130" s="160"/>
      <c r="O130" s="160"/>
      <c r="P130" s="160"/>
      <c r="Q130" s="160"/>
      <c r="R130" s="161"/>
      <c r="S130" s="159"/>
      <c r="T130" s="160"/>
      <c r="U130" s="160"/>
      <c r="V130" s="160"/>
      <c r="W130" s="160"/>
      <c r="X130" s="160"/>
      <c r="Y130" s="160"/>
      <c r="Z130" s="160"/>
      <c r="AA130" s="160"/>
      <c r="AB130" s="161"/>
      <c r="AC130" s="159"/>
      <c r="AD130" s="160"/>
      <c r="AE130" s="160"/>
      <c r="AF130" s="160"/>
      <c r="AG130" s="160"/>
      <c r="AH130" s="160"/>
      <c r="AI130" s="160"/>
      <c r="AJ130" s="160"/>
      <c r="AK130" s="160"/>
      <c r="AL130" s="161"/>
      <c r="AM130" s="159"/>
      <c r="AN130" s="160"/>
      <c r="AO130" s="160"/>
      <c r="AP130" s="160"/>
      <c r="AQ130" s="160"/>
      <c r="AR130" s="160"/>
      <c r="AS130" s="160"/>
      <c r="AT130" s="160"/>
      <c r="AU130" s="160"/>
      <c r="AV130" s="161"/>
      <c r="AW130" s="159"/>
      <c r="AX130" s="160"/>
      <c r="AY130" s="160"/>
      <c r="AZ130" s="160"/>
      <c r="BA130" s="160"/>
      <c r="BB130" s="160"/>
      <c r="BC130" s="160"/>
      <c r="BD130" s="160"/>
      <c r="BE130" s="160"/>
      <c r="BF130" s="161"/>
      <c r="BG130" s="79"/>
      <c r="BH130" s="80"/>
      <c r="BI130" s="80"/>
      <c r="BJ130" s="80"/>
      <c r="BK130" s="80"/>
      <c r="BL130" s="80"/>
      <c r="BM130" s="80"/>
      <c r="BN130" s="80"/>
      <c r="BO130" s="80"/>
      <c r="BP130" s="81"/>
      <c r="BQ130" s="79"/>
      <c r="BR130" s="80"/>
      <c r="BS130" s="80"/>
      <c r="BT130" s="80"/>
      <c r="BU130" s="80"/>
      <c r="BV130" s="80"/>
      <c r="BW130" s="80"/>
      <c r="BX130" s="80"/>
      <c r="BY130" s="81"/>
      <c r="BZ130" s="90"/>
      <c r="CA130" s="91"/>
      <c r="CB130" s="91"/>
      <c r="CC130" s="91"/>
      <c r="CD130" s="91"/>
      <c r="CE130" s="91"/>
      <c r="CF130" s="91"/>
      <c r="CG130" s="91"/>
      <c r="CH130" s="92"/>
      <c r="CI130" s="87"/>
      <c r="CJ130" s="88"/>
      <c r="CK130" s="88"/>
      <c r="CL130" s="88"/>
      <c r="CM130" s="88"/>
      <c r="CN130" s="88"/>
      <c r="CO130" s="88"/>
      <c r="CP130" s="88"/>
      <c r="CQ130" s="88"/>
      <c r="CR130" s="88"/>
      <c r="CS130" s="89"/>
      <c r="CT130" s="87"/>
      <c r="CU130" s="88"/>
      <c r="CV130" s="88"/>
      <c r="CW130" s="88"/>
      <c r="CX130" s="88"/>
      <c r="CY130" s="88"/>
      <c r="CZ130" s="88"/>
      <c r="DA130" s="88"/>
      <c r="DB130" s="88"/>
      <c r="DC130" s="88"/>
      <c r="DD130" s="89"/>
      <c r="DE130" s="87"/>
      <c r="DF130" s="88"/>
      <c r="DG130" s="88"/>
      <c r="DH130" s="88"/>
      <c r="DI130" s="88"/>
      <c r="DJ130" s="88"/>
      <c r="DK130" s="88"/>
      <c r="DL130" s="88"/>
      <c r="DM130" s="88"/>
      <c r="DN130" s="88"/>
      <c r="DO130" s="89"/>
      <c r="DP130" s="87"/>
      <c r="DQ130" s="88"/>
      <c r="DR130" s="88"/>
      <c r="DS130" s="88"/>
      <c r="DT130" s="88"/>
      <c r="DU130" s="88"/>
      <c r="DV130" s="88"/>
      <c r="DW130" s="88"/>
      <c r="DX130" s="88"/>
      <c r="DY130" s="89"/>
      <c r="DZ130" s="87"/>
      <c r="EA130" s="88"/>
      <c r="EB130" s="88"/>
      <c r="EC130" s="88"/>
      <c r="ED130" s="88"/>
      <c r="EE130" s="88"/>
      <c r="EF130" s="88"/>
      <c r="EG130" s="88"/>
      <c r="EH130" s="88"/>
      <c r="EI130" s="89"/>
      <c r="EJ130" s="79"/>
      <c r="EK130" s="80"/>
      <c r="EL130" s="80"/>
      <c r="EM130" s="80"/>
      <c r="EN130" s="80"/>
      <c r="EO130" s="80"/>
      <c r="EP130" s="80"/>
      <c r="EQ130" s="80"/>
      <c r="ER130" s="80"/>
      <c r="ES130" s="81"/>
      <c r="ET130" s="87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9"/>
    </row>
    <row r="131" spans="1:161" s="2" customFormat="1" ht="161.25" customHeight="1">
      <c r="A131" s="144" t="s">
        <v>401</v>
      </c>
      <c r="B131" s="145"/>
      <c r="C131" s="145"/>
      <c r="D131" s="145"/>
      <c r="E131" s="145"/>
      <c r="F131" s="145"/>
      <c r="G131" s="145"/>
      <c r="H131" s="146"/>
      <c r="I131" s="153" t="s">
        <v>392</v>
      </c>
      <c r="J131" s="154"/>
      <c r="K131" s="154"/>
      <c r="L131" s="154"/>
      <c r="M131" s="154"/>
      <c r="N131" s="154"/>
      <c r="O131" s="154"/>
      <c r="P131" s="154"/>
      <c r="Q131" s="154"/>
      <c r="R131" s="155"/>
      <c r="S131" s="153" t="s">
        <v>402</v>
      </c>
      <c r="T131" s="154"/>
      <c r="U131" s="154"/>
      <c r="V131" s="154"/>
      <c r="W131" s="154"/>
      <c r="X131" s="154"/>
      <c r="Y131" s="154"/>
      <c r="Z131" s="154"/>
      <c r="AA131" s="154"/>
      <c r="AB131" s="155"/>
      <c r="AC131" s="153"/>
      <c r="AD131" s="154"/>
      <c r="AE131" s="154"/>
      <c r="AF131" s="154"/>
      <c r="AG131" s="154"/>
      <c r="AH131" s="154"/>
      <c r="AI131" s="154"/>
      <c r="AJ131" s="154"/>
      <c r="AK131" s="154"/>
      <c r="AL131" s="155"/>
      <c r="AM131" s="153" t="s">
        <v>388</v>
      </c>
      <c r="AN131" s="154"/>
      <c r="AO131" s="154"/>
      <c r="AP131" s="154"/>
      <c r="AQ131" s="154"/>
      <c r="AR131" s="154"/>
      <c r="AS131" s="154"/>
      <c r="AT131" s="154"/>
      <c r="AU131" s="154"/>
      <c r="AV131" s="155"/>
      <c r="AW131" s="153" t="s">
        <v>375</v>
      </c>
      <c r="AX131" s="154"/>
      <c r="AY131" s="154"/>
      <c r="AZ131" s="154"/>
      <c r="BA131" s="154"/>
      <c r="BB131" s="154"/>
      <c r="BC131" s="154"/>
      <c r="BD131" s="154"/>
      <c r="BE131" s="154"/>
      <c r="BF131" s="155"/>
      <c r="BG131" s="79" t="s">
        <v>358</v>
      </c>
      <c r="BH131" s="80"/>
      <c r="BI131" s="80"/>
      <c r="BJ131" s="80"/>
      <c r="BK131" s="80"/>
      <c r="BL131" s="80"/>
      <c r="BM131" s="80"/>
      <c r="BN131" s="80"/>
      <c r="BO131" s="80"/>
      <c r="BP131" s="81"/>
      <c r="BQ131" s="79" t="s">
        <v>394</v>
      </c>
      <c r="BR131" s="80"/>
      <c r="BS131" s="80"/>
      <c r="BT131" s="80"/>
      <c r="BU131" s="80"/>
      <c r="BV131" s="80"/>
      <c r="BW131" s="80"/>
      <c r="BX131" s="80"/>
      <c r="BY131" s="81"/>
      <c r="BZ131" s="90"/>
      <c r="CA131" s="91"/>
      <c r="CB131" s="91"/>
      <c r="CC131" s="91"/>
      <c r="CD131" s="91"/>
      <c r="CE131" s="91"/>
      <c r="CF131" s="91"/>
      <c r="CG131" s="91"/>
      <c r="CH131" s="92"/>
      <c r="CI131" s="87">
        <v>8765</v>
      </c>
      <c r="CJ131" s="88"/>
      <c r="CK131" s="88"/>
      <c r="CL131" s="88"/>
      <c r="CM131" s="88"/>
      <c r="CN131" s="88"/>
      <c r="CO131" s="88"/>
      <c r="CP131" s="88"/>
      <c r="CQ131" s="88"/>
      <c r="CR131" s="88"/>
      <c r="CS131" s="89"/>
      <c r="CT131" s="87"/>
      <c r="CU131" s="88"/>
      <c r="CV131" s="88"/>
      <c r="CW131" s="88"/>
      <c r="CX131" s="88"/>
      <c r="CY131" s="88"/>
      <c r="CZ131" s="88"/>
      <c r="DA131" s="88"/>
      <c r="DB131" s="88"/>
      <c r="DC131" s="88"/>
      <c r="DD131" s="89"/>
      <c r="DE131" s="64" t="s">
        <v>403</v>
      </c>
      <c r="DF131" s="65"/>
      <c r="DG131" s="65"/>
      <c r="DH131" s="65"/>
      <c r="DI131" s="65"/>
      <c r="DJ131" s="65"/>
      <c r="DK131" s="65"/>
      <c r="DL131" s="65"/>
      <c r="DM131" s="65"/>
      <c r="DN131" s="65"/>
      <c r="DO131" s="66"/>
      <c r="DP131" s="141"/>
      <c r="DQ131" s="142"/>
      <c r="DR131" s="142"/>
      <c r="DS131" s="142"/>
      <c r="DT131" s="142"/>
      <c r="DU131" s="142"/>
      <c r="DV131" s="142"/>
      <c r="DW131" s="142"/>
      <c r="DX131" s="142"/>
      <c r="DY131" s="143"/>
      <c r="DZ131" s="87"/>
      <c r="EA131" s="88"/>
      <c r="EB131" s="88"/>
      <c r="EC131" s="88"/>
      <c r="ED131" s="88"/>
      <c r="EE131" s="88"/>
      <c r="EF131" s="88"/>
      <c r="EG131" s="88"/>
      <c r="EH131" s="88"/>
      <c r="EI131" s="89"/>
      <c r="EJ131" s="79"/>
      <c r="EK131" s="80"/>
      <c r="EL131" s="80"/>
      <c r="EM131" s="80"/>
      <c r="EN131" s="80"/>
      <c r="EO131" s="80"/>
      <c r="EP131" s="80"/>
      <c r="EQ131" s="80"/>
      <c r="ER131" s="80"/>
      <c r="ES131" s="81"/>
      <c r="ET131" s="87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9"/>
    </row>
    <row r="132" spans="1:161" s="2" customFormat="1" ht="12.75">
      <c r="A132" s="147"/>
      <c r="B132" s="148"/>
      <c r="C132" s="148"/>
      <c r="D132" s="148"/>
      <c r="E132" s="148"/>
      <c r="F132" s="148"/>
      <c r="G132" s="148"/>
      <c r="H132" s="149"/>
      <c r="I132" s="156"/>
      <c r="J132" s="157"/>
      <c r="K132" s="157"/>
      <c r="L132" s="157"/>
      <c r="M132" s="157"/>
      <c r="N132" s="157"/>
      <c r="O132" s="157"/>
      <c r="P132" s="157"/>
      <c r="Q132" s="157"/>
      <c r="R132" s="158"/>
      <c r="S132" s="156"/>
      <c r="T132" s="157"/>
      <c r="U132" s="157"/>
      <c r="V132" s="157"/>
      <c r="W132" s="157"/>
      <c r="X132" s="157"/>
      <c r="Y132" s="157"/>
      <c r="Z132" s="157"/>
      <c r="AA132" s="157"/>
      <c r="AB132" s="158"/>
      <c r="AC132" s="156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6"/>
      <c r="AN132" s="157"/>
      <c r="AO132" s="157"/>
      <c r="AP132" s="157"/>
      <c r="AQ132" s="157"/>
      <c r="AR132" s="157"/>
      <c r="AS132" s="157"/>
      <c r="AT132" s="157"/>
      <c r="AU132" s="157"/>
      <c r="AV132" s="158"/>
      <c r="AW132" s="156"/>
      <c r="AX132" s="157"/>
      <c r="AY132" s="157"/>
      <c r="AZ132" s="157"/>
      <c r="BA132" s="157"/>
      <c r="BB132" s="157"/>
      <c r="BC132" s="157"/>
      <c r="BD132" s="157"/>
      <c r="BE132" s="157"/>
      <c r="BF132" s="158"/>
      <c r="BG132" s="79"/>
      <c r="BH132" s="80"/>
      <c r="BI132" s="80"/>
      <c r="BJ132" s="80"/>
      <c r="BK132" s="80"/>
      <c r="BL132" s="80"/>
      <c r="BM132" s="80"/>
      <c r="BN132" s="80"/>
      <c r="BO132" s="80"/>
      <c r="BP132" s="81"/>
      <c r="BQ132" s="79"/>
      <c r="BR132" s="80"/>
      <c r="BS132" s="80"/>
      <c r="BT132" s="80"/>
      <c r="BU132" s="80"/>
      <c r="BV132" s="80"/>
      <c r="BW132" s="80"/>
      <c r="BX132" s="80"/>
      <c r="BY132" s="81"/>
      <c r="BZ132" s="90"/>
      <c r="CA132" s="91"/>
      <c r="CB132" s="91"/>
      <c r="CC132" s="91"/>
      <c r="CD132" s="91"/>
      <c r="CE132" s="91"/>
      <c r="CF132" s="91"/>
      <c r="CG132" s="91"/>
      <c r="CH132" s="92"/>
      <c r="CI132" s="87"/>
      <c r="CJ132" s="88"/>
      <c r="CK132" s="88"/>
      <c r="CL132" s="88"/>
      <c r="CM132" s="88"/>
      <c r="CN132" s="88"/>
      <c r="CO132" s="88"/>
      <c r="CP132" s="88"/>
      <c r="CQ132" s="88"/>
      <c r="CR132" s="88"/>
      <c r="CS132" s="89"/>
      <c r="CT132" s="87"/>
      <c r="CU132" s="88"/>
      <c r="CV132" s="88"/>
      <c r="CW132" s="88"/>
      <c r="CX132" s="88"/>
      <c r="CY132" s="88"/>
      <c r="CZ132" s="88"/>
      <c r="DA132" s="88"/>
      <c r="DB132" s="88"/>
      <c r="DC132" s="88"/>
      <c r="DD132" s="89"/>
      <c r="DE132" s="87"/>
      <c r="DF132" s="88"/>
      <c r="DG132" s="88"/>
      <c r="DH132" s="88"/>
      <c r="DI132" s="88"/>
      <c r="DJ132" s="88"/>
      <c r="DK132" s="88"/>
      <c r="DL132" s="88"/>
      <c r="DM132" s="88"/>
      <c r="DN132" s="88"/>
      <c r="DO132" s="89"/>
      <c r="DP132" s="87"/>
      <c r="DQ132" s="88"/>
      <c r="DR132" s="88"/>
      <c r="DS132" s="88"/>
      <c r="DT132" s="88"/>
      <c r="DU132" s="88"/>
      <c r="DV132" s="88"/>
      <c r="DW132" s="88"/>
      <c r="DX132" s="88"/>
      <c r="DY132" s="89"/>
      <c r="DZ132" s="87"/>
      <c r="EA132" s="88"/>
      <c r="EB132" s="88"/>
      <c r="EC132" s="88"/>
      <c r="ED132" s="88"/>
      <c r="EE132" s="88"/>
      <c r="EF132" s="88"/>
      <c r="EG132" s="88"/>
      <c r="EH132" s="88"/>
      <c r="EI132" s="89"/>
      <c r="EJ132" s="79"/>
      <c r="EK132" s="80"/>
      <c r="EL132" s="80"/>
      <c r="EM132" s="80"/>
      <c r="EN132" s="80"/>
      <c r="EO132" s="80"/>
      <c r="EP132" s="80"/>
      <c r="EQ132" s="80"/>
      <c r="ER132" s="80"/>
      <c r="ES132" s="81"/>
      <c r="ET132" s="87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9"/>
    </row>
    <row r="133" spans="1:161" s="2" customFormat="1" ht="12.75">
      <c r="A133" s="150"/>
      <c r="B133" s="151"/>
      <c r="C133" s="151"/>
      <c r="D133" s="151"/>
      <c r="E133" s="151"/>
      <c r="F133" s="151"/>
      <c r="G133" s="151"/>
      <c r="H133" s="152"/>
      <c r="I133" s="159"/>
      <c r="J133" s="160"/>
      <c r="K133" s="160"/>
      <c r="L133" s="160"/>
      <c r="M133" s="160"/>
      <c r="N133" s="160"/>
      <c r="O133" s="160"/>
      <c r="P133" s="160"/>
      <c r="Q133" s="160"/>
      <c r="R133" s="161"/>
      <c r="S133" s="159"/>
      <c r="T133" s="160"/>
      <c r="U133" s="160"/>
      <c r="V133" s="160"/>
      <c r="W133" s="160"/>
      <c r="X133" s="160"/>
      <c r="Y133" s="160"/>
      <c r="Z133" s="160"/>
      <c r="AA133" s="160"/>
      <c r="AB133" s="161"/>
      <c r="AC133" s="159"/>
      <c r="AD133" s="160"/>
      <c r="AE133" s="160"/>
      <c r="AF133" s="160"/>
      <c r="AG133" s="160"/>
      <c r="AH133" s="160"/>
      <c r="AI133" s="160"/>
      <c r="AJ133" s="160"/>
      <c r="AK133" s="160"/>
      <c r="AL133" s="161"/>
      <c r="AM133" s="159"/>
      <c r="AN133" s="160"/>
      <c r="AO133" s="160"/>
      <c r="AP133" s="160"/>
      <c r="AQ133" s="160"/>
      <c r="AR133" s="160"/>
      <c r="AS133" s="160"/>
      <c r="AT133" s="160"/>
      <c r="AU133" s="160"/>
      <c r="AV133" s="161"/>
      <c r="AW133" s="159"/>
      <c r="AX133" s="160"/>
      <c r="AY133" s="160"/>
      <c r="AZ133" s="160"/>
      <c r="BA133" s="160"/>
      <c r="BB133" s="160"/>
      <c r="BC133" s="160"/>
      <c r="BD133" s="160"/>
      <c r="BE133" s="160"/>
      <c r="BF133" s="161"/>
      <c r="BG133" s="79"/>
      <c r="BH133" s="80"/>
      <c r="BI133" s="80"/>
      <c r="BJ133" s="80"/>
      <c r="BK133" s="80"/>
      <c r="BL133" s="80"/>
      <c r="BM133" s="80"/>
      <c r="BN133" s="80"/>
      <c r="BO133" s="80"/>
      <c r="BP133" s="81"/>
      <c r="BQ133" s="79"/>
      <c r="BR133" s="80"/>
      <c r="BS133" s="80"/>
      <c r="BT133" s="80"/>
      <c r="BU133" s="80"/>
      <c r="BV133" s="80"/>
      <c r="BW133" s="80"/>
      <c r="BX133" s="80"/>
      <c r="BY133" s="81"/>
      <c r="BZ133" s="90"/>
      <c r="CA133" s="91"/>
      <c r="CB133" s="91"/>
      <c r="CC133" s="91"/>
      <c r="CD133" s="91"/>
      <c r="CE133" s="91"/>
      <c r="CF133" s="91"/>
      <c r="CG133" s="91"/>
      <c r="CH133" s="92"/>
      <c r="CI133" s="87"/>
      <c r="CJ133" s="88"/>
      <c r="CK133" s="88"/>
      <c r="CL133" s="88"/>
      <c r="CM133" s="88"/>
      <c r="CN133" s="88"/>
      <c r="CO133" s="88"/>
      <c r="CP133" s="88"/>
      <c r="CQ133" s="88"/>
      <c r="CR133" s="88"/>
      <c r="CS133" s="89"/>
      <c r="CT133" s="87"/>
      <c r="CU133" s="88"/>
      <c r="CV133" s="88"/>
      <c r="CW133" s="88"/>
      <c r="CX133" s="88"/>
      <c r="CY133" s="88"/>
      <c r="CZ133" s="88"/>
      <c r="DA133" s="88"/>
      <c r="DB133" s="88"/>
      <c r="DC133" s="88"/>
      <c r="DD133" s="89"/>
      <c r="DE133" s="87"/>
      <c r="DF133" s="88"/>
      <c r="DG133" s="88"/>
      <c r="DH133" s="88"/>
      <c r="DI133" s="88"/>
      <c r="DJ133" s="88"/>
      <c r="DK133" s="88"/>
      <c r="DL133" s="88"/>
      <c r="DM133" s="88"/>
      <c r="DN133" s="88"/>
      <c r="DO133" s="89"/>
      <c r="DP133" s="87"/>
      <c r="DQ133" s="88"/>
      <c r="DR133" s="88"/>
      <c r="DS133" s="88"/>
      <c r="DT133" s="88"/>
      <c r="DU133" s="88"/>
      <c r="DV133" s="88"/>
      <c r="DW133" s="88"/>
      <c r="DX133" s="88"/>
      <c r="DY133" s="89"/>
      <c r="DZ133" s="87"/>
      <c r="EA133" s="88"/>
      <c r="EB133" s="88"/>
      <c r="EC133" s="88"/>
      <c r="ED133" s="88"/>
      <c r="EE133" s="88"/>
      <c r="EF133" s="88"/>
      <c r="EG133" s="88"/>
      <c r="EH133" s="88"/>
      <c r="EI133" s="89"/>
      <c r="EJ133" s="79"/>
      <c r="EK133" s="80"/>
      <c r="EL133" s="80"/>
      <c r="EM133" s="80"/>
      <c r="EN133" s="80"/>
      <c r="EO133" s="80"/>
      <c r="EP133" s="80"/>
      <c r="EQ133" s="80"/>
      <c r="ER133" s="80"/>
      <c r="ES133" s="81"/>
      <c r="ET133" s="87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9"/>
    </row>
    <row r="134" spans="1:161" s="2" customFormat="1" ht="161.25" customHeight="1">
      <c r="A134" s="144" t="s">
        <v>407</v>
      </c>
      <c r="B134" s="145"/>
      <c r="C134" s="145"/>
      <c r="D134" s="145"/>
      <c r="E134" s="145"/>
      <c r="F134" s="145"/>
      <c r="G134" s="145"/>
      <c r="H134" s="146"/>
      <c r="I134" s="153" t="s">
        <v>392</v>
      </c>
      <c r="J134" s="154"/>
      <c r="K134" s="154"/>
      <c r="L134" s="154"/>
      <c r="M134" s="154"/>
      <c r="N134" s="154"/>
      <c r="O134" s="154"/>
      <c r="P134" s="154"/>
      <c r="Q134" s="154"/>
      <c r="R134" s="155"/>
      <c r="S134" s="153" t="s">
        <v>408</v>
      </c>
      <c r="T134" s="154"/>
      <c r="U134" s="154"/>
      <c r="V134" s="154"/>
      <c r="W134" s="154"/>
      <c r="X134" s="154"/>
      <c r="Y134" s="154"/>
      <c r="Z134" s="154"/>
      <c r="AA134" s="154"/>
      <c r="AB134" s="155"/>
      <c r="AC134" s="153"/>
      <c r="AD134" s="154"/>
      <c r="AE134" s="154"/>
      <c r="AF134" s="154"/>
      <c r="AG134" s="154"/>
      <c r="AH134" s="154"/>
      <c r="AI134" s="154"/>
      <c r="AJ134" s="154"/>
      <c r="AK134" s="154"/>
      <c r="AL134" s="155"/>
      <c r="AM134" s="153" t="s">
        <v>388</v>
      </c>
      <c r="AN134" s="154"/>
      <c r="AO134" s="154"/>
      <c r="AP134" s="154"/>
      <c r="AQ134" s="154"/>
      <c r="AR134" s="154"/>
      <c r="AS134" s="154"/>
      <c r="AT134" s="154"/>
      <c r="AU134" s="154"/>
      <c r="AV134" s="155"/>
      <c r="AW134" s="153" t="s">
        <v>375</v>
      </c>
      <c r="AX134" s="154"/>
      <c r="AY134" s="154"/>
      <c r="AZ134" s="154"/>
      <c r="BA134" s="154"/>
      <c r="BB134" s="154"/>
      <c r="BC134" s="154"/>
      <c r="BD134" s="154"/>
      <c r="BE134" s="154"/>
      <c r="BF134" s="155"/>
      <c r="BG134" s="79" t="s">
        <v>358</v>
      </c>
      <c r="BH134" s="80"/>
      <c r="BI134" s="80"/>
      <c r="BJ134" s="80"/>
      <c r="BK134" s="80"/>
      <c r="BL134" s="80"/>
      <c r="BM134" s="80"/>
      <c r="BN134" s="80"/>
      <c r="BO134" s="80"/>
      <c r="BP134" s="81"/>
      <c r="BQ134" s="79" t="s">
        <v>394</v>
      </c>
      <c r="BR134" s="80"/>
      <c r="BS134" s="80"/>
      <c r="BT134" s="80"/>
      <c r="BU134" s="80"/>
      <c r="BV134" s="80"/>
      <c r="BW134" s="80"/>
      <c r="BX134" s="80"/>
      <c r="BY134" s="81"/>
      <c r="BZ134" s="90"/>
      <c r="CA134" s="91"/>
      <c r="CB134" s="91"/>
      <c r="CC134" s="91"/>
      <c r="CD134" s="91"/>
      <c r="CE134" s="91"/>
      <c r="CF134" s="91"/>
      <c r="CG134" s="91"/>
      <c r="CH134" s="92"/>
      <c r="CI134" s="87">
        <v>34693</v>
      </c>
      <c r="CJ134" s="88"/>
      <c r="CK134" s="88"/>
      <c r="CL134" s="88"/>
      <c r="CM134" s="88"/>
      <c r="CN134" s="88"/>
      <c r="CO134" s="88"/>
      <c r="CP134" s="88"/>
      <c r="CQ134" s="88"/>
      <c r="CR134" s="88"/>
      <c r="CS134" s="89"/>
      <c r="CT134" s="87"/>
      <c r="CU134" s="88"/>
      <c r="CV134" s="88"/>
      <c r="CW134" s="88"/>
      <c r="CX134" s="88"/>
      <c r="CY134" s="88"/>
      <c r="CZ134" s="88"/>
      <c r="DA134" s="88"/>
      <c r="DB134" s="88"/>
      <c r="DC134" s="88"/>
      <c r="DD134" s="89"/>
      <c r="DE134" s="64" t="s">
        <v>409</v>
      </c>
      <c r="DF134" s="65"/>
      <c r="DG134" s="65"/>
      <c r="DH134" s="65"/>
      <c r="DI134" s="65"/>
      <c r="DJ134" s="65"/>
      <c r="DK134" s="65"/>
      <c r="DL134" s="65"/>
      <c r="DM134" s="65"/>
      <c r="DN134" s="65"/>
      <c r="DO134" s="66"/>
      <c r="DP134" s="141"/>
      <c r="DQ134" s="142"/>
      <c r="DR134" s="142"/>
      <c r="DS134" s="142"/>
      <c r="DT134" s="142"/>
      <c r="DU134" s="142"/>
      <c r="DV134" s="142"/>
      <c r="DW134" s="142"/>
      <c r="DX134" s="142"/>
      <c r="DY134" s="143"/>
      <c r="DZ134" s="87"/>
      <c r="EA134" s="88"/>
      <c r="EB134" s="88"/>
      <c r="EC134" s="88"/>
      <c r="ED134" s="88"/>
      <c r="EE134" s="88"/>
      <c r="EF134" s="88"/>
      <c r="EG134" s="88"/>
      <c r="EH134" s="88"/>
      <c r="EI134" s="89"/>
      <c r="EJ134" s="79"/>
      <c r="EK134" s="80"/>
      <c r="EL134" s="80"/>
      <c r="EM134" s="80"/>
      <c r="EN134" s="80"/>
      <c r="EO134" s="80"/>
      <c r="EP134" s="80"/>
      <c r="EQ134" s="80"/>
      <c r="ER134" s="80"/>
      <c r="ES134" s="81"/>
      <c r="ET134" s="87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9"/>
    </row>
    <row r="135" spans="1:161" s="2" customFormat="1" ht="12.75">
      <c r="A135" s="147"/>
      <c r="B135" s="148"/>
      <c r="C135" s="148"/>
      <c r="D135" s="148"/>
      <c r="E135" s="148"/>
      <c r="F135" s="148"/>
      <c r="G135" s="148"/>
      <c r="H135" s="149"/>
      <c r="I135" s="156"/>
      <c r="J135" s="157"/>
      <c r="K135" s="157"/>
      <c r="L135" s="157"/>
      <c r="M135" s="157"/>
      <c r="N135" s="157"/>
      <c r="O135" s="157"/>
      <c r="P135" s="157"/>
      <c r="Q135" s="157"/>
      <c r="R135" s="158"/>
      <c r="S135" s="156"/>
      <c r="T135" s="157"/>
      <c r="U135" s="157"/>
      <c r="V135" s="157"/>
      <c r="W135" s="157"/>
      <c r="X135" s="157"/>
      <c r="Y135" s="157"/>
      <c r="Z135" s="157"/>
      <c r="AA135" s="157"/>
      <c r="AB135" s="158"/>
      <c r="AC135" s="156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6"/>
      <c r="AN135" s="157"/>
      <c r="AO135" s="157"/>
      <c r="AP135" s="157"/>
      <c r="AQ135" s="157"/>
      <c r="AR135" s="157"/>
      <c r="AS135" s="157"/>
      <c r="AT135" s="157"/>
      <c r="AU135" s="157"/>
      <c r="AV135" s="158"/>
      <c r="AW135" s="156"/>
      <c r="AX135" s="157"/>
      <c r="AY135" s="157"/>
      <c r="AZ135" s="157"/>
      <c r="BA135" s="157"/>
      <c r="BB135" s="157"/>
      <c r="BC135" s="157"/>
      <c r="BD135" s="157"/>
      <c r="BE135" s="157"/>
      <c r="BF135" s="158"/>
      <c r="BG135" s="79"/>
      <c r="BH135" s="80"/>
      <c r="BI135" s="80"/>
      <c r="BJ135" s="80"/>
      <c r="BK135" s="80"/>
      <c r="BL135" s="80"/>
      <c r="BM135" s="80"/>
      <c r="BN135" s="80"/>
      <c r="BO135" s="80"/>
      <c r="BP135" s="81"/>
      <c r="BQ135" s="79"/>
      <c r="BR135" s="80"/>
      <c r="BS135" s="80"/>
      <c r="BT135" s="80"/>
      <c r="BU135" s="80"/>
      <c r="BV135" s="80"/>
      <c r="BW135" s="80"/>
      <c r="BX135" s="80"/>
      <c r="BY135" s="81"/>
      <c r="BZ135" s="90"/>
      <c r="CA135" s="91"/>
      <c r="CB135" s="91"/>
      <c r="CC135" s="91"/>
      <c r="CD135" s="91"/>
      <c r="CE135" s="91"/>
      <c r="CF135" s="91"/>
      <c r="CG135" s="91"/>
      <c r="CH135" s="92"/>
      <c r="CI135" s="87"/>
      <c r="CJ135" s="88"/>
      <c r="CK135" s="88"/>
      <c r="CL135" s="88"/>
      <c r="CM135" s="88"/>
      <c r="CN135" s="88"/>
      <c r="CO135" s="88"/>
      <c r="CP135" s="88"/>
      <c r="CQ135" s="88"/>
      <c r="CR135" s="88"/>
      <c r="CS135" s="89"/>
      <c r="CT135" s="87"/>
      <c r="CU135" s="88"/>
      <c r="CV135" s="88"/>
      <c r="CW135" s="88"/>
      <c r="CX135" s="88"/>
      <c r="CY135" s="88"/>
      <c r="CZ135" s="88"/>
      <c r="DA135" s="88"/>
      <c r="DB135" s="88"/>
      <c r="DC135" s="88"/>
      <c r="DD135" s="89"/>
      <c r="DE135" s="87"/>
      <c r="DF135" s="88"/>
      <c r="DG135" s="88"/>
      <c r="DH135" s="88"/>
      <c r="DI135" s="88"/>
      <c r="DJ135" s="88"/>
      <c r="DK135" s="88"/>
      <c r="DL135" s="88"/>
      <c r="DM135" s="88"/>
      <c r="DN135" s="88"/>
      <c r="DO135" s="89"/>
      <c r="DP135" s="87"/>
      <c r="DQ135" s="88"/>
      <c r="DR135" s="88"/>
      <c r="DS135" s="88"/>
      <c r="DT135" s="88"/>
      <c r="DU135" s="88"/>
      <c r="DV135" s="88"/>
      <c r="DW135" s="88"/>
      <c r="DX135" s="88"/>
      <c r="DY135" s="89"/>
      <c r="DZ135" s="87"/>
      <c r="EA135" s="88"/>
      <c r="EB135" s="88"/>
      <c r="EC135" s="88"/>
      <c r="ED135" s="88"/>
      <c r="EE135" s="88"/>
      <c r="EF135" s="88"/>
      <c r="EG135" s="88"/>
      <c r="EH135" s="88"/>
      <c r="EI135" s="89"/>
      <c r="EJ135" s="79"/>
      <c r="EK135" s="80"/>
      <c r="EL135" s="80"/>
      <c r="EM135" s="80"/>
      <c r="EN135" s="80"/>
      <c r="EO135" s="80"/>
      <c r="EP135" s="80"/>
      <c r="EQ135" s="80"/>
      <c r="ER135" s="80"/>
      <c r="ES135" s="81"/>
      <c r="ET135" s="87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9"/>
    </row>
    <row r="136" spans="1:161" s="2" customFormat="1" ht="12.75">
      <c r="A136" s="150"/>
      <c r="B136" s="151"/>
      <c r="C136" s="151"/>
      <c r="D136" s="151"/>
      <c r="E136" s="151"/>
      <c r="F136" s="151"/>
      <c r="G136" s="151"/>
      <c r="H136" s="152"/>
      <c r="I136" s="159"/>
      <c r="J136" s="160"/>
      <c r="K136" s="160"/>
      <c r="L136" s="160"/>
      <c r="M136" s="160"/>
      <c r="N136" s="160"/>
      <c r="O136" s="160"/>
      <c r="P136" s="160"/>
      <c r="Q136" s="160"/>
      <c r="R136" s="161"/>
      <c r="S136" s="159"/>
      <c r="T136" s="160"/>
      <c r="U136" s="160"/>
      <c r="V136" s="160"/>
      <c r="W136" s="160"/>
      <c r="X136" s="160"/>
      <c r="Y136" s="160"/>
      <c r="Z136" s="160"/>
      <c r="AA136" s="160"/>
      <c r="AB136" s="161"/>
      <c r="AC136" s="159"/>
      <c r="AD136" s="160"/>
      <c r="AE136" s="160"/>
      <c r="AF136" s="160"/>
      <c r="AG136" s="160"/>
      <c r="AH136" s="160"/>
      <c r="AI136" s="160"/>
      <c r="AJ136" s="160"/>
      <c r="AK136" s="160"/>
      <c r="AL136" s="161"/>
      <c r="AM136" s="159"/>
      <c r="AN136" s="160"/>
      <c r="AO136" s="160"/>
      <c r="AP136" s="160"/>
      <c r="AQ136" s="160"/>
      <c r="AR136" s="160"/>
      <c r="AS136" s="160"/>
      <c r="AT136" s="160"/>
      <c r="AU136" s="160"/>
      <c r="AV136" s="161"/>
      <c r="AW136" s="159"/>
      <c r="AX136" s="160"/>
      <c r="AY136" s="160"/>
      <c r="AZ136" s="160"/>
      <c r="BA136" s="160"/>
      <c r="BB136" s="160"/>
      <c r="BC136" s="160"/>
      <c r="BD136" s="160"/>
      <c r="BE136" s="160"/>
      <c r="BF136" s="161"/>
      <c r="BG136" s="79"/>
      <c r="BH136" s="80"/>
      <c r="BI136" s="80"/>
      <c r="BJ136" s="80"/>
      <c r="BK136" s="80"/>
      <c r="BL136" s="80"/>
      <c r="BM136" s="80"/>
      <c r="BN136" s="80"/>
      <c r="BO136" s="80"/>
      <c r="BP136" s="81"/>
      <c r="BQ136" s="79"/>
      <c r="BR136" s="80"/>
      <c r="BS136" s="80"/>
      <c r="BT136" s="80"/>
      <c r="BU136" s="80"/>
      <c r="BV136" s="80"/>
      <c r="BW136" s="80"/>
      <c r="BX136" s="80"/>
      <c r="BY136" s="81"/>
      <c r="BZ136" s="90"/>
      <c r="CA136" s="91"/>
      <c r="CB136" s="91"/>
      <c r="CC136" s="91"/>
      <c r="CD136" s="91"/>
      <c r="CE136" s="91"/>
      <c r="CF136" s="91"/>
      <c r="CG136" s="91"/>
      <c r="CH136" s="92"/>
      <c r="CI136" s="87"/>
      <c r="CJ136" s="88"/>
      <c r="CK136" s="88"/>
      <c r="CL136" s="88"/>
      <c r="CM136" s="88"/>
      <c r="CN136" s="88"/>
      <c r="CO136" s="88"/>
      <c r="CP136" s="88"/>
      <c r="CQ136" s="88"/>
      <c r="CR136" s="88"/>
      <c r="CS136" s="89"/>
      <c r="CT136" s="87"/>
      <c r="CU136" s="88"/>
      <c r="CV136" s="88"/>
      <c r="CW136" s="88"/>
      <c r="CX136" s="88"/>
      <c r="CY136" s="88"/>
      <c r="CZ136" s="88"/>
      <c r="DA136" s="88"/>
      <c r="DB136" s="88"/>
      <c r="DC136" s="88"/>
      <c r="DD136" s="89"/>
      <c r="DE136" s="87"/>
      <c r="DF136" s="88"/>
      <c r="DG136" s="88"/>
      <c r="DH136" s="88"/>
      <c r="DI136" s="88"/>
      <c r="DJ136" s="88"/>
      <c r="DK136" s="88"/>
      <c r="DL136" s="88"/>
      <c r="DM136" s="88"/>
      <c r="DN136" s="88"/>
      <c r="DO136" s="89"/>
      <c r="DP136" s="87"/>
      <c r="DQ136" s="88"/>
      <c r="DR136" s="88"/>
      <c r="DS136" s="88"/>
      <c r="DT136" s="88"/>
      <c r="DU136" s="88"/>
      <c r="DV136" s="88"/>
      <c r="DW136" s="88"/>
      <c r="DX136" s="88"/>
      <c r="DY136" s="89"/>
      <c r="DZ136" s="87"/>
      <c r="EA136" s="88"/>
      <c r="EB136" s="88"/>
      <c r="EC136" s="88"/>
      <c r="ED136" s="88"/>
      <c r="EE136" s="88"/>
      <c r="EF136" s="88"/>
      <c r="EG136" s="88"/>
      <c r="EH136" s="88"/>
      <c r="EI136" s="89"/>
      <c r="EJ136" s="79"/>
      <c r="EK136" s="80"/>
      <c r="EL136" s="80"/>
      <c r="EM136" s="80"/>
      <c r="EN136" s="80"/>
      <c r="EO136" s="80"/>
      <c r="EP136" s="80"/>
      <c r="EQ136" s="80"/>
      <c r="ER136" s="80"/>
      <c r="ES136" s="81"/>
      <c r="ET136" s="87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9"/>
    </row>
    <row r="137" spans="1:161" s="2" customFormat="1" ht="161.25" customHeight="1">
      <c r="A137" s="144" t="s">
        <v>412</v>
      </c>
      <c r="B137" s="145"/>
      <c r="C137" s="145"/>
      <c r="D137" s="145"/>
      <c r="E137" s="145"/>
      <c r="F137" s="145"/>
      <c r="G137" s="145"/>
      <c r="H137" s="146"/>
      <c r="I137" s="153" t="s">
        <v>392</v>
      </c>
      <c r="J137" s="154"/>
      <c r="K137" s="154"/>
      <c r="L137" s="154"/>
      <c r="M137" s="154"/>
      <c r="N137" s="154"/>
      <c r="O137" s="154"/>
      <c r="P137" s="154"/>
      <c r="Q137" s="154"/>
      <c r="R137" s="155"/>
      <c r="S137" s="153" t="s">
        <v>411</v>
      </c>
      <c r="T137" s="154"/>
      <c r="U137" s="154"/>
      <c r="V137" s="154"/>
      <c r="W137" s="154"/>
      <c r="X137" s="154"/>
      <c r="Y137" s="154"/>
      <c r="Z137" s="154"/>
      <c r="AA137" s="154"/>
      <c r="AB137" s="155"/>
      <c r="AC137" s="153"/>
      <c r="AD137" s="154"/>
      <c r="AE137" s="154"/>
      <c r="AF137" s="154"/>
      <c r="AG137" s="154"/>
      <c r="AH137" s="154"/>
      <c r="AI137" s="154"/>
      <c r="AJ137" s="154"/>
      <c r="AK137" s="154"/>
      <c r="AL137" s="155"/>
      <c r="AM137" s="153" t="s">
        <v>388</v>
      </c>
      <c r="AN137" s="154"/>
      <c r="AO137" s="154"/>
      <c r="AP137" s="154"/>
      <c r="AQ137" s="154"/>
      <c r="AR137" s="154"/>
      <c r="AS137" s="154"/>
      <c r="AT137" s="154"/>
      <c r="AU137" s="154"/>
      <c r="AV137" s="155"/>
      <c r="AW137" s="153" t="s">
        <v>375</v>
      </c>
      <c r="AX137" s="154"/>
      <c r="AY137" s="154"/>
      <c r="AZ137" s="154"/>
      <c r="BA137" s="154"/>
      <c r="BB137" s="154"/>
      <c r="BC137" s="154"/>
      <c r="BD137" s="154"/>
      <c r="BE137" s="154"/>
      <c r="BF137" s="155"/>
      <c r="BG137" s="79" t="s">
        <v>358</v>
      </c>
      <c r="BH137" s="80"/>
      <c r="BI137" s="80"/>
      <c r="BJ137" s="80"/>
      <c r="BK137" s="80"/>
      <c r="BL137" s="80"/>
      <c r="BM137" s="80"/>
      <c r="BN137" s="80"/>
      <c r="BO137" s="80"/>
      <c r="BP137" s="81"/>
      <c r="BQ137" s="79" t="s">
        <v>394</v>
      </c>
      <c r="BR137" s="80"/>
      <c r="BS137" s="80"/>
      <c r="BT137" s="80"/>
      <c r="BU137" s="80"/>
      <c r="BV137" s="80"/>
      <c r="BW137" s="80"/>
      <c r="BX137" s="80"/>
      <c r="BY137" s="81"/>
      <c r="BZ137" s="90"/>
      <c r="CA137" s="91"/>
      <c r="CB137" s="91"/>
      <c r="CC137" s="91"/>
      <c r="CD137" s="91"/>
      <c r="CE137" s="91"/>
      <c r="CF137" s="91"/>
      <c r="CG137" s="91"/>
      <c r="CH137" s="92"/>
      <c r="CI137" s="87">
        <v>5625</v>
      </c>
      <c r="CJ137" s="88"/>
      <c r="CK137" s="88"/>
      <c r="CL137" s="88"/>
      <c r="CM137" s="88"/>
      <c r="CN137" s="88"/>
      <c r="CO137" s="88"/>
      <c r="CP137" s="88"/>
      <c r="CQ137" s="88"/>
      <c r="CR137" s="88"/>
      <c r="CS137" s="89"/>
      <c r="CT137" s="87"/>
      <c r="CU137" s="88"/>
      <c r="CV137" s="88"/>
      <c r="CW137" s="88"/>
      <c r="CX137" s="88"/>
      <c r="CY137" s="88"/>
      <c r="CZ137" s="88"/>
      <c r="DA137" s="88"/>
      <c r="DB137" s="88"/>
      <c r="DC137" s="88"/>
      <c r="DD137" s="89"/>
      <c r="DE137" s="64" t="s">
        <v>413</v>
      </c>
      <c r="DF137" s="65"/>
      <c r="DG137" s="65"/>
      <c r="DH137" s="65"/>
      <c r="DI137" s="65"/>
      <c r="DJ137" s="65"/>
      <c r="DK137" s="65"/>
      <c r="DL137" s="65"/>
      <c r="DM137" s="65"/>
      <c r="DN137" s="65"/>
      <c r="DO137" s="66"/>
      <c r="DP137" s="141"/>
      <c r="DQ137" s="142"/>
      <c r="DR137" s="142"/>
      <c r="DS137" s="142"/>
      <c r="DT137" s="142"/>
      <c r="DU137" s="142"/>
      <c r="DV137" s="142"/>
      <c r="DW137" s="142"/>
      <c r="DX137" s="142"/>
      <c r="DY137" s="143"/>
      <c r="DZ137" s="87"/>
      <c r="EA137" s="88"/>
      <c r="EB137" s="88"/>
      <c r="EC137" s="88"/>
      <c r="ED137" s="88"/>
      <c r="EE137" s="88"/>
      <c r="EF137" s="88"/>
      <c r="EG137" s="88"/>
      <c r="EH137" s="88"/>
      <c r="EI137" s="89"/>
      <c r="EJ137" s="79"/>
      <c r="EK137" s="80"/>
      <c r="EL137" s="80"/>
      <c r="EM137" s="80"/>
      <c r="EN137" s="80"/>
      <c r="EO137" s="80"/>
      <c r="EP137" s="80"/>
      <c r="EQ137" s="80"/>
      <c r="ER137" s="80"/>
      <c r="ES137" s="81"/>
      <c r="ET137" s="87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9"/>
    </row>
    <row r="138" spans="1:161" s="2" customFormat="1" ht="12.75">
      <c r="A138" s="147"/>
      <c r="B138" s="148"/>
      <c r="C138" s="148"/>
      <c r="D138" s="148"/>
      <c r="E138" s="148"/>
      <c r="F138" s="148"/>
      <c r="G138" s="148"/>
      <c r="H138" s="149"/>
      <c r="I138" s="156"/>
      <c r="J138" s="157"/>
      <c r="K138" s="157"/>
      <c r="L138" s="157"/>
      <c r="M138" s="157"/>
      <c r="N138" s="157"/>
      <c r="O138" s="157"/>
      <c r="P138" s="157"/>
      <c r="Q138" s="157"/>
      <c r="R138" s="158"/>
      <c r="S138" s="156"/>
      <c r="T138" s="157"/>
      <c r="U138" s="157"/>
      <c r="V138" s="157"/>
      <c r="W138" s="157"/>
      <c r="X138" s="157"/>
      <c r="Y138" s="157"/>
      <c r="Z138" s="157"/>
      <c r="AA138" s="157"/>
      <c r="AB138" s="158"/>
      <c r="AC138" s="156"/>
      <c r="AD138" s="157"/>
      <c r="AE138" s="157"/>
      <c r="AF138" s="157"/>
      <c r="AG138" s="157"/>
      <c r="AH138" s="157"/>
      <c r="AI138" s="157"/>
      <c r="AJ138" s="157"/>
      <c r="AK138" s="157"/>
      <c r="AL138" s="158"/>
      <c r="AM138" s="156"/>
      <c r="AN138" s="157"/>
      <c r="AO138" s="157"/>
      <c r="AP138" s="157"/>
      <c r="AQ138" s="157"/>
      <c r="AR138" s="157"/>
      <c r="AS138" s="157"/>
      <c r="AT138" s="157"/>
      <c r="AU138" s="157"/>
      <c r="AV138" s="158"/>
      <c r="AW138" s="156"/>
      <c r="AX138" s="157"/>
      <c r="AY138" s="157"/>
      <c r="AZ138" s="157"/>
      <c r="BA138" s="157"/>
      <c r="BB138" s="157"/>
      <c r="BC138" s="157"/>
      <c r="BD138" s="157"/>
      <c r="BE138" s="157"/>
      <c r="BF138" s="158"/>
      <c r="BG138" s="79"/>
      <c r="BH138" s="80"/>
      <c r="BI138" s="80"/>
      <c r="BJ138" s="80"/>
      <c r="BK138" s="80"/>
      <c r="BL138" s="80"/>
      <c r="BM138" s="80"/>
      <c r="BN138" s="80"/>
      <c r="BO138" s="80"/>
      <c r="BP138" s="81"/>
      <c r="BQ138" s="79"/>
      <c r="BR138" s="80"/>
      <c r="BS138" s="80"/>
      <c r="BT138" s="80"/>
      <c r="BU138" s="80"/>
      <c r="BV138" s="80"/>
      <c r="BW138" s="80"/>
      <c r="BX138" s="80"/>
      <c r="BY138" s="81"/>
      <c r="BZ138" s="90"/>
      <c r="CA138" s="91"/>
      <c r="CB138" s="91"/>
      <c r="CC138" s="91"/>
      <c r="CD138" s="91"/>
      <c r="CE138" s="91"/>
      <c r="CF138" s="91"/>
      <c r="CG138" s="91"/>
      <c r="CH138" s="92"/>
      <c r="CI138" s="87"/>
      <c r="CJ138" s="88"/>
      <c r="CK138" s="88"/>
      <c r="CL138" s="88"/>
      <c r="CM138" s="88"/>
      <c r="CN138" s="88"/>
      <c r="CO138" s="88"/>
      <c r="CP138" s="88"/>
      <c r="CQ138" s="88"/>
      <c r="CR138" s="88"/>
      <c r="CS138" s="89"/>
      <c r="CT138" s="87"/>
      <c r="CU138" s="88"/>
      <c r="CV138" s="88"/>
      <c r="CW138" s="88"/>
      <c r="CX138" s="88"/>
      <c r="CY138" s="88"/>
      <c r="CZ138" s="88"/>
      <c r="DA138" s="88"/>
      <c r="DB138" s="88"/>
      <c r="DC138" s="88"/>
      <c r="DD138" s="89"/>
      <c r="DE138" s="87"/>
      <c r="DF138" s="88"/>
      <c r="DG138" s="88"/>
      <c r="DH138" s="88"/>
      <c r="DI138" s="88"/>
      <c r="DJ138" s="88"/>
      <c r="DK138" s="88"/>
      <c r="DL138" s="88"/>
      <c r="DM138" s="88"/>
      <c r="DN138" s="88"/>
      <c r="DO138" s="89"/>
      <c r="DP138" s="87"/>
      <c r="DQ138" s="88"/>
      <c r="DR138" s="88"/>
      <c r="DS138" s="88"/>
      <c r="DT138" s="88"/>
      <c r="DU138" s="88"/>
      <c r="DV138" s="88"/>
      <c r="DW138" s="88"/>
      <c r="DX138" s="88"/>
      <c r="DY138" s="89"/>
      <c r="DZ138" s="87"/>
      <c r="EA138" s="88"/>
      <c r="EB138" s="88"/>
      <c r="EC138" s="88"/>
      <c r="ED138" s="88"/>
      <c r="EE138" s="88"/>
      <c r="EF138" s="88"/>
      <c r="EG138" s="88"/>
      <c r="EH138" s="88"/>
      <c r="EI138" s="89"/>
      <c r="EJ138" s="79"/>
      <c r="EK138" s="80"/>
      <c r="EL138" s="80"/>
      <c r="EM138" s="80"/>
      <c r="EN138" s="80"/>
      <c r="EO138" s="80"/>
      <c r="EP138" s="80"/>
      <c r="EQ138" s="80"/>
      <c r="ER138" s="80"/>
      <c r="ES138" s="81"/>
      <c r="ET138" s="87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9"/>
    </row>
    <row r="139" spans="1:161" s="2" customFormat="1" ht="12.75">
      <c r="A139" s="150"/>
      <c r="B139" s="151"/>
      <c r="C139" s="151"/>
      <c r="D139" s="151"/>
      <c r="E139" s="151"/>
      <c r="F139" s="151"/>
      <c r="G139" s="151"/>
      <c r="H139" s="152"/>
      <c r="I139" s="159"/>
      <c r="J139" s="160"/>
      <c r="K139" s="160"/>
      <c r="L139" s="160"/>
      <c r="M139" s="160"/>
      <c r="N139" s="160"/>
      <c r="O139" s="160"/>
      <c r="P139" s="160"/>
      <c r="Q139" s="160"/>
      <c r="R139" s="161"/>
      <c r="S139" s="159"/>
      <c r="T139" s="160"/>
      <c r="U139" s="160"/>
      <c r="V139" s="160"/>
      <c r="W139" s="160"/>
      <c r="X139" s="160"/>
      <c r="Y139" s="160"/>
      <c r="Z139" s="160"/>
      <c r="AA139" s="160"/>
      <c r="AB139" s="161"/>
      <c r="AC139" s="159"/>
      <c r="AD139" s="160"/>
      <c r="AE139" s="160"/>
      <c r="AF139" s="160"/>
      <c r="AG139" s="160"/>
      <c r="AH139" s="160"/>
      <c r="AI139" s="160"/>
      <c r="AJ139" s="160"/>
      <c r="AK139" s="160"/>
      <c r="AL139" s="161"/>
      <c r="AM139" s="159"/>
      <c r="AN139" s="160"/>
      <c r="AO139" s="160"/>
      <c r="AP139" s="160"/>
      <c r="AQ139" s="160"/>
      <c r="AR139" s="160"/>
      <c r="AS139" s="160"/>
      <c r="AT139" s="160"/>
      <c r="AU139" s="160"/>
      <c r="AV139" s="161"/>
      <c r="AW139" s="159"/>
      <c r="AX139" s="160"/>
      <c r="AY139" s="160"/>
      <c r="AZ139" s="160"/>
      <c r="BA139" s="160"/>
      <c r="BB139" s="160"/>
      <c r="BC139" s="160"/>
      <c r="BD139" s="160"/>
      <c r="BE139" s="160"/>
      <c r="BF139" s="161"/>
      <c r="BG139" s="79"/>
      <c r="BH139" s="80"/>
      <c r="BI139" s="80"/>
      <c r="BJ139" s="80"/>
      <c r="BK139" s="80"/>
      <c r="BL139" s="80"/>
      <c r="BM139" s="80"/>
      <c r="BN139" s="80"/>
      <c r="BO139" s="80"/>
      <c r="BP139" s="81"/>
      <c r="BQ139" s="79"/>
      <c r="BR139" s="80"/>
      <c r="BS139" s="80"/>
      <c r="BT139" s="80"/>
      <c r="BU139" s="80"/>
      <c r="BV139" s="80"/>
      <c r="BW139" s="80"/>
      <c r="BX139" s="80"/>
      <c r="BY139" s="81"/>
      <c r="BZ139" s="90"/>
      <c r="CA139" s="91"/>
      <c r="CB139" s="91"/>
      <c r="CC139" s="91"/>
      <c r="CD139" s="91"/>
      <c r="CE139" s="91"/>
      <c r="CF139" s="91"/>
      <c r="CG139" s="91"/>
      <c r="CH139" s="92"/>
      <c r="CI139" s="87"/>
      <c r="CJ139" s="88"/>
      <c r="CK139" s="88"/>
      <c r="CL139" s="88"/>
      <c r="CM139" s="88"/>
      <c r="CN139" s="88"/>
      <c r="CO139" s="88"/>
      <c r="CP139" s="88"/>
      <c r="CQ139" s="88"/>
      <c r="CR139" s="88"/>
      <c r="CS139" s="89"/>
      <c r="CT139" s="87"/>
      <c r="CU139" s="88"/>
      <c r="CV139" s="88"/>
      <c r="CW139" s="88"/>
      <c r="CX139" s="88"/>
      <c r="CY139" s="88"/>
      <c r="CZ139" s="88"/>
      <c r="DA139" s="88"/>
      <c r="DB139" s="88"/>
      <c r="DC139" s="88"/>
      <c r="DD139" s="89"/>
      <c r="DE139" s="87"/>
      <c r="DF139" s="88"/>
      <c r="DG139" s="88"/>
      <c r="DH139" s="88"/>
      <c r="DI139" s="88"/>
      <c r="DJ139" s="88"/>
      <c r="DK139" s="88"/>
      <c r="DL139" s="88"/>
      <c r="DM139" s="88"/>
      <c r="DN139" s="88"/>
      <c r="DO139" s="89"/>
      <c r="DP139" s="87"/>
      <c r="DQ139" s="88"/>
      <c r="DR139" s="88"/>
      <c r="DS139" s="88"/>
      <c r="DT139" s="88"/>
      <c r="DU139" s="88"/>
      <c r="DV139" s="88"/>
      <c r="DW139" s="88"/>
      <c r="DX139" s="88"/>
      <c r="DY139" s="89"/>
      <c r="DZ139" s="87"/>
      <c r="EA139" s="88"/>
      <c r="EB139" s="88"/>
      <c r="EC139" s="88"/>
      <c r="ED139" s="88"/>
      <c r="EE139" s="88"/>
      <c r="EF139" s="88"/>
      <c r="EG139" s="88"/>
      <c r="EH139" s="88"/>
      <c r="EI139" s="89"/>
      <c r="EJ139" s="79"/>
      <c r="EK139" s="80"/>
      <c r="EL139" s="80"/>
      <c r="EM139" s="80"/>
      <c r="EN139" s="80"/>
      <c r="EO139" s="80"/>
      <c r="EP139" s="80"/>
      <c r="EQ139" s="80"/>
      <c r="ER139" s="80"/>
      <c r="ES139" s="81"/>
      <c r="ET139" s="87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9"/>
    </row>
    <row r="140" spans="1:161" s="2" customFormat="1" ht="12.75">
      <c r="A140" s="14"/>
      <c r="B140" s="14"/>
      <c r="C140" s="14"/>
      <c r="D140" s="14"/>
      <c r="E140" s="14"/>
      <c r="F140" s="14"/>
      <c r="G140" s="14"/>
      <c r="H140" s="14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20"/>
      <c r="CA140" s="20"/>
      <c r="CB140" s="20"/>
      <c r="CC140" s="20"/>
      <c r="CD140" s="20"/>
      <c r="CE140" s="20"/>
      <c r="CF140" s="20"/>
      <c r="CG140" s="20"/>
      <c r="CH140" s="20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</row>
    <row r="141" ht="15">
      <c r="A141" s="1" t="s">
        <v>490</v>
      </c>
    </row>
    <row r="142" ht="9" customHeight="1"/>
    <row r="143" ht="15">
      <c r="A143" s="13" t="s">
        <v>218</v>
      </c>
    </row>
    <row r="144" ht="9" customHeight="1"/>
    <row r="145" spans="1:161" s="2" customFormat="1" ht="15" customHeight="1">
      <c r="A145" s="116" t="s">
        <v>110</v>
      </c>
      <c r="B145" s="114"/>
      <c r="C145" s="114"/>
      <c r="D145" s="114"/>
      <c r="E145" s="114"/>
      <c r="F145" s="114"/>
      <c r="G145" s="114"/>
      <c r="H145" s="114"/>
      <c r="I145" s="114"/>
      <c r="J145" s="115"/>
      <c r="K145" s="221" t="s">
        <v>112</v>
      </c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3"/>
      <c r="AO145" s="221" t="s">
        <v>124</v>
      </c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3"/>
      <c r="BI145" s="230" t="s">
        <v>123</v>
      </c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5"/>
    </row>
    <row r="146" spans="1:161" s="2" customFormat="1" ht="30" customHeight="1">
      <c r="A146" s="196"/>
      <c r="B146" s="197"/>
      <c r="C146" s="197"/>
      <c r="D146" s="197"/>
      <c r="E146" s="197"/>
      <c r="F146" s="197"/>
      <c r="G146" s="197"/>
      <c r="H146" s="197"/>
      <c r="I146" s="197"/>
      <c r="J146" s="198"/>
      <c r="K146" s="224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6"/>
      <c r="AO146" s="224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6"/>
      <c r="BI146" s="110" t="s">
        <v>113</v>
      </c>
      <c r="BJ146" s="108"/>
      <c r="BK146" s="108"/>
      <c r="BL146" s="108"/>
      <c r="BM146" s="108"/>
      <c r="BN146" s="108"/>
      <c r="BO146" s="108"/>
      <c r="BP146" s="108"/>
      <c r="BQ146" s="108"/>
      <c r="BR146" s="109"/>
      <c r="BS146" s="83" t="s">
        <v>125</v>
      </c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/>
      <c r="CK146" s="210"/>
      <c r="CL146" s="211"/>
      <c r="CM146" s="83" t="s">
        <v>116</v>
      </c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1"/>
      <c r="DW146" s="110" t="s">
        <v>120</v>
      </c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9"/>
      <c r="EH146" s="110" t="s">
        <v>121</v>
      </c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9"/>
      <c r="ES146" s="110" t="s">
        <v>122</v>
      </c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9"/>
    </row>
    <row r="147" spans="1:161" s="2" customFormat="1" ht="18" customHeight="1">
      <c r="A147" s="196"/>
      <c r="B147" s="197"/>
      <c r="C147" s="197"/>
      <c r="D147" s="197"/>
      <c r="E147" s="197"/>
      <c r="F147" s="197"/>
      <c r="G147" s="197"/>
      <c r="H147" s="197"/>
      <c r="I147" s="197"/>
      <c r="J147" s="198"/>
      <c r="K147" s="227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9"/>
      <c r="AO147" s="227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9"/>
      <c r="BI147" s="212"/>
      <c r="BJ147" s="213"/>
      <c r="BK147" s="213"/>
      <c r="BL147" s="213"/>
      <c r="BM147" s="213"/>
      <c r="BN147" s="213"/>
      <c r="BO147" s="213"/>
      <c r="BP147" s="213"/>
      <c r="BQ147" s="213"/>
      <c r="BR147" s="214"/>
      <c r="BS147" s="116" t="s">
        <v>114</v>
      </c>
      <c r="BT147" s="114"/>
      <c r="BU147" s="114"/>
      <c r="BV147" s="114"/>
      <c r="BW147" s="114"/>
      <c r="BX147" s="114"/>
      <c r="BY147" s="114"/>
      <c r="BZ147" s="114"/>
      <c r="CA147" s="114"/>
      <c r="CB147" s="115"/>
      <c r="CC147" s="116" t="s">
        <v>115</v>
      </c>
      <c r="CD147" s="114"/>
      <c r="CE147" s="114"/>
      <c r="CF147" s="114"/>
      <c r="CG147" s="114"/>
      <c r="CH147" s="114"/>
      <c r="CI147" s="114"/>
      <c r="CJ147" s="114"/>
      <c r="CK147" s="114"/>
      <c r="CL147" s="115"/>
      <c r="CM147" s="110" t="s">
        <v>117</v>
      </c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9"/>
      <c r="CY147" s="110" t="s">
        <v>118</v>
      </c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9"/>
      <c r="DK147" s="110" t="s">
        <v>119</v>
      </c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9"/>
      <c r="DW147" s="212"/>
      <c r="DX147" s="213"/>
      <c r="DY147" s="213"/>
      <c r="DZ147" s="213"/>
      <c r="EA147" s="213"/>
      <c r="EB147" s="213"/>
      <c r="EC147" s="213"/>
      <c r="ED147" s="213"/>
      <c r="EE147" s="213"/>
      <c r="EF147" s="213"/>
      <c r="EG147" s="214"/>
      <c r="EH147" s="212"/>
      <c r="EI147" s="213"/>
      <c r="EJ147" s="213"/>
      <c r="EK147" s="213"/>
      <c r="EL147" s="213"/>
      <c r="EM147" s="213"/>
      <c r="EN147" s="213"/>
      <c r="EO147" s="213"/>
      <c r="EP147" s="213"/>
      <c r="EQ147" s="213"/>
      <c r="ER147" s="214"/>
      <c r="ES147" s="212"/>
      <c r="ET147" s="213"/>
      <c r="EU147" s="213"/>
      <c r="EV147" s="213"/>
      <c r="EW147" s="213"/>
      <c r="EX147" s="213"/>
      <c r="EY147" s="213"/>
      <c r="EZ147" s="213"/>
      <c r="FA147" s="213"/>
      <c r="FB147" s="213"/>
      <c r="FC147" s="213"/>
      <c r="FD147" s="213"/>
      <c r="FE147" s="214"/>
    </row>
    <row r="148" spans="1:161" s="2" customFormat="1" ht="135" customHeight="1">
      <c r="A148" s="199"/>
      <c r="B148" s="200"/>
      <c r="C148" s="200"/>
      <c r="D148" s="200"/>
      <c r="E148" s="200"/>
      <c r="F148" s="200"/>
      <c r="G148" s="200"/>
      <c r="H148" s="200"/>
      <c r="I148" s="200"/>
      <c r="J148" s="201"/>
      <c r="K148" s="204" t="s">
        <v>111</v>
      </c>
      <c r="L148" s="205"/>
      <c r="M148" s="205"/>
      <c r="N148" s="205"/>
      <c r="O148" s="205"/>
      <c r="P148" s="205"/>
      <c r="Q148" s="205"/>
      <c r="R148" s="205"/>
      <c r="S148" s="205"/>
      <c r="T148" s="206"/>
      <c r="U148" s="204" t="s">
        <v>111</v>
      </c>
      <c r="V148" s="205"/>
      <c r="W148" s="205"/>
      <c r="X148" s="205"/>
      <c r="Y148" s="205"/>
      <c r="Z148" s="205"/>
      <c r="AA148" s="205"/>
      <c r="AB148" s="205"/>
      <c r="AC148" s="205"/>
      <c r="AD148" s="206"/>
      <c r="AE148" s="204" t="s">
        <v>111</v>
      </c>
      <c r="AF148" s="205"/>
      <c r="AG148" s="205"/>
      <c r="AH148" s="205"/>
      <c r="AI148" s="205"/>
      <c r="AJ148" s="205"/>
      <c r="AK148" s="205"/>
      <c r="AL148" s="205"/>
      <c r="AM148" s="205"/>
      <c r="AN148" s="206"/>
      <c r="AO148" s="204" t="s">
        <v>111</v>
      </c>
      <c r="AP148" s="205"/>
      <c r="AQ148" s="205"/>
      <c r="AR148" s="205"/>
      <c r="AS148" s="205"/>
      <c r="AT148" s="205"/>
      <c r="AU148" s="205"/>
      <c r="AV148" s="205"/>
      <c r="AW148" s="205"/>
      <c r="AX148" s="206"/>
      <c r="AY148" s="204" t="s">
        <v>111</v>
      </c>
      <c r="AZ148" s="205"/>
      <c r="BA148" s="205"/>
      <c r="BB148" s="205"/>
      <c r="BC148" s="205"/>
      <c r="BD148" s="205"/>
      <c r="BE148" s="205"/>
      <c r="BF148" s="205"/>
      <c r="BG148" s="205"/>
      <c r="BH148" s="206"/>
      <c r="BI148" s="215"/>
      <c r="BJ148" s="216"/>
      <c r="BK148" s="216"/>
      <c r="BL148" s="216"/>
      <c r="BM148" s="216"/>
      <c r="BN148" s="216"/>
      <c r="BO148" s="216"/>
      <c r="BP148" s="216"/>
      <c r="BQ148" s="216"/>
      <c r="BR148" s="217"/>
      <c r="BS148" s="199"/>
      <c r="BT148" s="200"/>
      <c r="BU148" s="200"/>
      <c r="BV148" s="200"/>
      <c r="BW148" s="200"/>
      <c r="BX148" s="200"/>
      <c r="BY148" s="200"/>
      <c r="BZ148" s="200"/>
      <c r="CA148" s="200"/>
      <c r="CB148" s="201"/>
      <c r="CC148" s="199"/>
      <c r="CD148" s="200"/>
      <c r="CE148" s="200"/>
      <c r="CF148" s="200"/>
      <c r="CG148" s="200"/>
      <c r="CH148" s="200"/>
      <c r="CI148" s="200"/>
      <c r="CJ148" s="200"/>
      <c r="CK148" s="200"/>
      <c r="CL148" s="201"/>
      <c r="CM148" s="215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7"/>
      <c r="CY148" s="215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7"/>
      <c r="DK148" s="215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7"/>
      <c r="DW148" s="215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7"/>
      <c r="EH148" s="215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7"/>
      <c r="ES148" s="215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7"/>
    </row>
    <row r="149" spans="1:161" s="2" customFormat="1" ht="12.75">
      <c r="A149" s="75" t="s">
        <v>20</v>
      </c>
      <c r="B149" s="76"/>
      <c r="C149" s="76"/>
      <c r="D149" s="76"/>
      <c r="E149" s="76"/>
      <c r="F149" s="76"/>
      <c r="G149" s="76"/>
      <c r="H149" s="76"/>
      <c r="I149" s="76"/>
      <c r="J149" s="77"/>
      <c r="K149" s="75" t="s">
        <v>21</v>
      </c>
      <c r="L149" s="76"/>
      <c r="M149" s="76"/>
      <c r="N149" s="76"/>
      <c r="O149" s="76"/>
      <c r="P149" s="76"/>
      <c r="Q149" s="76"/>
      <c r="R149" s="76"/>
      <c r="S149" s="76"/>
      <c r="T149" s="77"/>
      <c r="U149" s="75" t="s">
        <v>41</v>
      </c>
      <c r="V149" s="76"/>
      <c r="W149" s="76"/>
      <c r="X149" s="76"/>
      <c r="Y149" s="76"/>
      <c r="Z149" s="76"/>
      <c r="AA149" s="76"/>
      <c r="AB149" s="76"/>
      <c r="AC149" s="76"/>
      <c r="AD149" s="77"/>
      <c r="AE149" s="75" t="s">
        <v>42</v>
      </c>
      <c r="AF149" s="76"/>
      <c r="AG149" s="76"/>
      <c r="AH149" s="76"/>
      <c r="AI149" s="76"/>
      <c r="AJ149" s="76"/>
      <c r="AK149" s="76"/>
      <c r="AL149" s="76"/>
      <c r="AM149" s="76"/>
      <c r="AN149" s="77"/>
      <c r="AO149" s="75" t="s">
        <v>27</v>
      </c>
      <c r="AP149" s="76"/>
      <c r="AQ149" s="76"/>
      <c r="AR149" s="76"/>
      <c r="AS149" s="76"/>
      <c r="AT149" s="76"/>
      <c r="AU149" s="76"/>
      <c r="AV149" s="76"/>
      <c r="AW149" s="76"/>
      <c r="AX149" s="77"/>
      <c r="AY149" s="75" t="s">
        <v>43</v>
      </c>
      <c r="AZ149" s="76"/>
      <c r="BA149" s="76"/>
      <c r="BB149" s="76"/>
      <c r="BC149" s="76"/>
      <c r="BD149" s="76"/>
      <c r="BE149" s="76"/>
      <c r="BF149" s="76"/>
      <c r="BG149" s="76"/>
      <c r="BH149" s="77"/>
      <c r="BI149" s="75" t="s">
        <v>44</v>
      </c>
      <c r="BJ149" s="76"/>
      <c r="BK149" s="76"/>
      <c r="BL149" s="76"/>
      <c r="BM149" s="76"/>
      <c r="BN149" s="76"/>
      <c r="BO149" s="76"/>
      <c r="BP149" s="76"/>
      <c r="BQ149" s="76"/>
      <c r="BR149" s="77"/>
      <c r="BS149" s="75" t="s">
        <v>45</v>
      </c>
      <c r="BT149" s="76"/>
      <c r="BU149" s="76"/>
      <c r="BV149" s="76"/>
      <c r="BW149" s="76"/>
      <c r="BX149" s="76"/>
      <c r="BY149" s="76"/>
      <c r="BZ149" s="76"/>
      <c r="CA149" s="76"/>
      <c r="CB149" s="77"/>
      <c r="CC149" s="75" t="s">
        <v>46</v>
      </c>
      <c r="CD149" s="76"/>
      <c r="CE149" s="76"/>
      <c r="CF149" s="76"/>
      <c r="CG149" s="76"/>
      <c r="CH149" s="76"/>
      <c r="CI149" s="76"/>
      <c r="CJ149" s="76"/>
      <c r="CK149" s="76"/>
      <c r="CL149" s="77"/>
      <c r="CM149" s="75" t="s">
        <v>47</v>
      </c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7"/>
      <c r="CY149" s="75" t="s">
        <v>48</v>
      </c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7"/>
      <c r="DK149" s="75" t="s">
        <v>49</v>
      </c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7"/>
      <c r="DW149" s="75" t="s">
        <v>50</v>
      </c>
      <c r="DX149" s="76"/>
      <c r="DY149" s="76"/>
      <c r="DZ149" s="76"/>
      <c r="EA149" s="76"/>
      <c r="EB149" s="76"/>
      <c r="EC149" s="76"/>
      <c r="ED149" s="76"/>
      <c r="EE149" s="76"/>
      <c r="EF149" s="76"/>
      <c r="EG149" s="77"/>
      <c r="EH149" s="75" t="s">
        <v>51</v>
      </c>
      <c r="EI149" s="76"/>
      <c r="EJ149" s="76"/>
      <c r="EK149" s="76"/>
      <c r="EL149" s="76"/>
      <c r="EM149" s="76"/>
      <c r="EN149" s="76"/>
      <c r="EO149" s="76"/>
      <c r="EP149" s="76"/>
      <c r="EQ149" s="76"/>
      <c r="ER149" s="77"/>
      <c r="ES149" s="75" t="s">
        <v>52</v>
      </c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7"/>
    </row>
    <row r="150" spans="1:161" s="2" customFormat="1" ht="56.25" customHeight="1">
      <c r="A150" s="144" t="s">
        <v>496</v>
      </c>
      <c r="B150" s="175"/>
      <c r="C150" s="175"/>
      <c r="D150" s="175"/>
      <c r="E150" s="175"/>
      <c r="F150" s="175"/>
      <c r="G150" s="175"/>
      <c r="H150" s="175"/>
      <c r="I150" s="175"/>
      <c r="J150" s="176"/>
      <c r="K150" s="153" t="s">
        <v>354</v>
      </c>
      <c r="L150" s="154"/>
      <c r="M150" s="154"/>
      <c r="N150" s="154"/>
      <c r="O150" s="154"/>
      <c r="P150" s="154"/>
      <c r="Q150" s="154"/>
      <c r="R150" s="154"/>
      <c r="S150" s="154"/>
      <c r="T150" s="155"/>
      <c r="U150" s="183" t="s">
        <v>491</v>
      </c>
      <c r="V150" s="184"/>
      <c r="W150" s="184"/>
      <c r="X150" s="184"/>
      <c r="Y150" s="184"/>
      <c r="Z150" s="184"/>
      <c r="AA150" s="184"/>
      <c r="AB150" s="184"/>
      <c r="AC150" s="184"/>
      <c r="AD150" s="185"/>
      <c r="AE150" s="183" t="s">
        <v>492</v>
      </c>
      <c r="AF150" s="184"/>
      <c r="AG150" s="184"/>
      <c r="AH150" s="184"/>
      <c r="AI150" s="184"/>
      <c r="AJ150" s="184"/>
      <c r="AK150" s="184"/>
      <c r="AL150" s="184"/>
      <c r="AM150" s="184"/>
      <c r="AN150" s="185"/>
      <c r="AO150" s="153" t="s">
        <v>347</v>
      </c>
      <c r="AP150" s="154"/>
      <c r="AQ150" s="154"/>
      <c r="AR150" s="154"/>
      <c r="AS150" s="154"/>
      <c r="AT150" s="154"/>
      <c r="AU150" s="154"/>
      <c r="AV150" s="154"/>
      <c r="AW150" s="154"/>
      <c r="AX150" s="155"/>
      <c r="AY150" s="183"/>
      <c r="AZ150" s="184"/>
      <c r="BA150" s="184"/>
      <c r="BB150" s="184"/>
      <c r="BC150" s="184"/>
      <c r="BD150" s="184"/>
      <c r="BE150" s="184"/>
      <c r="BF150" s="184"/>
      <c r="BG150" s="184"/>
      <c r="BH150" s="185"/>
      <c r="BI150" s="192" t="s">
        <v>348</v>
      </c>
      <c r="BJ150" s="193"/>
      <c r="BK150" s="193"/>
      <c r="BL150" s="193"/>
      <c r="BM150" s="193"/>
      <c r="BN150" s="193"/>
      <c r="BO150" s="193"/>
      <c r="BP150" s="193"/>
      <c r="BQ150" s="193"/>
      <c r="BR150" s="194"/>
      <c r="BS150" s="166" t="s">
        <v>184</v>
      </c>
      <c r="BT150" s="167"/>
      <c r="BU150" s="167"/>
      <c r="BV150" s="167"/>
      <c r="BW150" s="167"/>
      <c r="BX150" s="167"/>
      <c r="BY150" s="167"/>
      <c r="BZ150" s="167"/>
      <c r="CA150" s="167"/>
      <c r="CB150" s="168"/>
      <c r="CC150" s="172"/>
      <c r="CD150" s="173"/>
      <c r="CE150" s="173"/>
      <c r="CF150" s="173"/>
      <c r="CG150" s="173"/>
      <c r="CH150" s="173"/>
      <c r="CI150" s="173"/>
      <c r="CJ150" s="173"/>
      <c r="CK150" s="173"/>
      <c r="CL150" s="174"/>
      <c r="CM150" s="163">
        <v>100</v>
      </c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5"/>
      <c r="CY150" s="163">
        <v>100</v>
      </c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5"/>
      <c r="DK150" s="163">
        <v>100</v>
      </c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5"/>
      <c r="DW150" s="163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5"/>
      <c r="EH150" s="163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5"/>
      <c r="ES150" s="166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8"/>
    </row>
    <row r="151" spans="1:161" s="2" customFormat="1" ht="82.5" customHeight="1">
      <c r="A151" s="177"/>
      <c r="B151" s="178"/>
      <c r="C151" s="178"/>
      <c r="D151" s="178"/>
      <c r="E151" s="178"/>
      <c r="F151" s="178"/>
      <c r="G151" s="178"/>
      <c r="H151" s="178"/>
      <c r="I151" s="178"/>
      <c r="J151" s="179"/>
      <c r="K151" s="156"/>
      <c r="L151" s="157"/>
      <c r="M151" s="157"/>
      <c r="N151" s="157"/>
      <c r="O151" s="157"/>
      <c r="P151" s="157"/>
      <c r="Q151" s="157"/>
      <c r="R151" s="157"/>
      <c r="S151" s="157"/>
      <c r="T151" s="158"/>
      <c r="U151" s="186"/>
      <c r="V151" s="187"/>
      <c r="W151" s="187"/>
      <c r="X151" s="187"/>
      <c r="Y151" s="187"/>
      <c r="Z151" s="187"/>
      <c r="AA151" s="187"/>
      <c r="AB151" s="187"/>
      <c r="AC151" s="187"/>
      <c r="AD151" s="188"/>
      <c r="AE151" s="186"/>
      <c r="AF151" s="187"/>
      <c r="AG151" s="187"/>
      <c r="AH151" s="187"/>
      <c r="AI151" s="187"/>
      <c r="AJ151" s="187"/>
      <c r="AK151" s="187"/>
      <c r="AL151" s="187"/>
      <c r="AM151" s="187"/>
      <c r="AN151" s="188"/>
      <c r="AO151" s="156"/>
      <c r="AP151" s="157"/>
      <c r="AQ151" s="157"/>
      <c r="AR151" s="157"/>
      <c r="AS151" s="157"/>
      <c r="AT151" s="157"/>
      <c r="AU151" s="157"/>
      <c r="AV151" s="157"/>
      <c r="AW151" s="157"/>
      <c r="AX151" s="158"/>
      <c r="AY151" s="186"/>
      <c r="AZ151" s="187"/>
      <c r="BA151" s="187"/>
      <c r="BB151" s="187"/>
      <c r="BC151" s="187"/>
      <c r="BD151" s="187"/>
      <c r="BE151" s="187"/>
      <c r="BF151" s="187"/>
      <c r="BG151" s="187"/>
      <c r="BH151" s="188"/>
      <c r="BI151" s="192" t="s">
        <v>349</v>
      </c>
      <c r="BJ151" s="193"/>
      <c r="BK151" s="193"/>
      <c r="BL151" s="193"/>
      <c r="BM151" s="193"/>
      <c r="BN151" s="193"/>
      <c r="BO151" s="193"/>
      <c r="BP151" s="193"/>
      <c r="BQ151" s="193"/>
      <c r="BR151" s="194"/>
      <c r="BS151" s="166" t="s">
        <v>184</v>
      </c>
      <c r="BT151" s="167"/>
      <c r="BU151" s="167"/>
      <c r="BV151" s="167"/>
      <c r="BW151" s="167"/>
      <c r="BX151" s="167"/>
      <c r="BY151" s="167"/>
      <c r="BZ151" s="167"/>
      <c r="CA151" s="167"/>
      <c r="CB151" s="168"/>
      <c r="CC151" s="172"/>
      <c r="CD151" s="173"/>
      <c r="CE151" s="173"/>
      <c r="CF151" s="173"/>
      <c r="CG151" s="173"/>
      <c r="CH151" s="173"/>
      <c r="CI151" s="173"/>
      <c r="CJ151" s="173"/>
      <c r="CK151" s="173"/>
      <c r="CL151" s="174"/>
      <c r="CM151" s="163">
        <v>100</v>
      </c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5"/>
      <c r="CY151" s="163">
        <v>100</v>
      </c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5"/>
      <c r="DK151" s="163">
        <v>100</v>
      </c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5"/>
      <c r="DW151" s="163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5"/>
      <c r="EH151" s="163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5"/>
      <c r="ES151" s="166"/>
      <c r="ET151" s="167"/>
      <c r="EU151" s="167"/>
      <c r="EV151" s="167"/>
      <c r="EW151" s="167"/>
      <c r="EX151" s="167"/>
      <c r="EY151" s="167"/>
      <c r="EZ151" s="167"/>
      <c r="FA151" s="167"/>
      <c r="FB151" s="167"/>
      <c r="FC151" s="167"/>
      <c r="FD151" s="167"/>
      <c r="FE151" s="168"/>
    </row>
    <row r="152" spans="1:161" s="2" customFormat="1" ht="74.25" customHeight="1">
      <c r="A152" s="177"/>
      <c r="B152" s="178"/>
      <c r="C152" s="178"/>
      <c r="D152" s="178"/>
      <c r="E152" s="178"/>
      <c r="F152" s="178"/>
      <c r="G152" s="178"/>
      <c r="H152" s="178"/>
      <c r="I152" s="178"/>
      <c r="J152" s="179"/>
      <c r="K152" s="156"/>
      <c r="L152" s="157"/>
      <c r="M152" s="157"/>
      <c r="N152" s="157"/>
      <c r="O152" s="157"/>
      <c r="P152" s="157"/>
      <c r="Q152" s="157"/>
      <c r="R152" s="157"/>
      <c r="S152" s="157"/>
      <c r="T152" s="158"/>
      <c r="U152" s="186"/>
      <c r="V152" s="187"/>
      <c r="W152" s="187"/>
      <c r="X152" s="187"/>
      <c r="Y152" s="187"/>
      <c r="Z152" s="187"/>
      <c r="AA152" s="187"/>
      <c r="AB152" s="187"/>
      <c r="AC152" s="187"/>
      <c r="AD152" s="188"/>
      <c r="AE152" s="186"/>
      <c r="AF152" s="187"/>
      <c r="AG152" s="187"/>
      <c r="AH152" s="187"/>
      <c r="AI152" s="187"/>
      <c r="AJ152" s="187"/>
      <c r="AK152" s="187"/>
      <c r="AL152" s="187"/>
      <c r="AM152" s="187"/>
      <c r="AN152" s="188"/>
      <c r="AO152" s="156"/>
      <c r="AP152" s="157"/>
      <c r="AQ152" s="157"/>
      <c r="AR152" s="157"/>
      <c r="AS152" s="157"/>
      <c r="AT152" s="157"/>
      <c r="AU152" s="157"/>
      <c r="AV152" s="157"/>
      <c r="AW152" s="157"/>
      <c r="AX152" s="158"/>
      <c r="AY152" s="186"/>
      <c r="AZ152" s="187"/>
      <c r="BA152" s="187"/>
      <c r="BB152" s="187"/>
      <c r="BC152" s="187"/>
      <c r="BD152" s="187"/>
      <c r="BE152" s="187"/>
      <c r="BF152" s="187"/>
      <c r="BG152" s="187"/>
      <c r="BH152" s="188"/>
      <c r="BI152" s="192" t="s">
        <v>493</v>
      </c>
      <c r="BJ152" s="193"/>
      <c r="BK152" s="193"/>
      <c r="BL152" s="193"/>
      <c r="BM152" s="193"/>
      <c r="BN152" s="193"/>
      <c r="BO152" s="193"/>
      <c r="BP152" s="193"/>
      <c r="BQ152" s="193"/>
      <c r="BR152" s="194"/>
      <c r="BS152" s="166" t="s">
        <v>494</v>
      </c>
      <c r="BT152" s="167"/>
      <c r="BU152" s="167"/>
      <c r="BV152" s="167"/>
      <c r="BW152" s="167"/>
      <c r="BX152" s="167"/>
      <c r="BY152" s="167"/>
      <c r="BZ152" s="167"/>
      <c r="CA152" s="167"/>
      <c r="CB152" s="168"/>
      <c r="CC152" s="172"/>
      <c r="CD152" s="173"/>
      <c r="CE152" s="173"/>
      <c r="CF152" s="173"/>
      <c r="CG152" s="173"/>
      <c r="CH152" s="173"/>
      <c r="CI152" s="173"/>
      <c r="CJ152" s="173"/>
      <c r="CK152" s="173"/>
      <c r="CL152" s="174"/>
      <c r="CM152" s="163">
        <v>0</v>
      </c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5"/>
      <c r="CY152" s="163">
        <v>0</v>
      </c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5"/>
      <c r="DK152" s="163">
        <v>0</v>
      </c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5"/>
      <c r="DW152" s="163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5"/>
      <c r="EH152" s="163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5"/>
      <c r="ES152" s="166"/>
      <c r="ET152" s="167"/>
      <c r="EU152" s="167"/>
      <c r="EV152" s="167"/>
      <c r="EW152" s="167"/>
      <c r="EX152" s="167"/>
      <c r="EY152" s="167"/>
      <c r="EZ152" s="167"/>
      <c r="FA152" s="167"/>
      <c r="FB152" s="167"/>
      <c r="FC152" s="167"/>
      <c r="FD152" s="167"/>
      <c r="FE152" s="168"/>
    </row>
    <row r="153" spans="1:161" s="2" customFormat="1" ht="45.75" customHeight="1">
      <c r="A153" s="180"/>
      <c r="B153" s="181"/>
      <c r="C153" s="181"/>
      <c r="D153" s="181"/>
      <c r="E153" s="181"/>
      <c r="F153" s="181"/>
      <c r="G153" s="181"/>
      <c r="H153" s="181"/>
      <c r="I153" s="181"/>
      <c r="J153" s="182"/>
      <c r="K153" s="159"/>
      <c r="L153" s="160"/>
      <c r="M153" s="160"/>
      <c r="N153" s="160"/>
      <c r="O153" s="160"/>
      <c r="P153" s="160"/>
      <c r="Q153" s="160"/>
      <c r="R153" s="160"/>
      <c r="S153" s="160"/>
      <c r="T153" s="161"/>
      <c r="U153" s="189"/>
      <c r="V153" s="190"/>
      <c r="W153" s="190"/>
      <c r="X153" s="190"/>
      <c r="Y153" s="190"/>
      <c r="Z153" s="190"/>
      <c r="AA153" s="190"/>
      <c r="AB153" s="190"/>
      <c r="AC153" s="190"/>
      <c r="AD153" s="191"/>
      <c r="AE153" s="189"/>
      <c r="AF153" s="190"/>
      <c r="AG153" s="190"/>
      <c r="AH153" s="190"/>
      <c r="AI153" s="190"/>
      <c r="AJ153" s="190"/>
      <c r="AK153" s="190"/>
      <c r="AL153" s="190"/>
      <c r="AM153" s="190"/>
      <c r="AN153" s="191"/>
      <c r="AO153" s="159"/>
      <c r="AP153" s="160"/>
      <c r="AQ153" s="160"/>
      <c r="AR153" s="160"/>
      <c r="AS153" s="160"/>
      <c r="AT153" s="160"/>
      <c r="AU153" s="160"/>
      <c r="AV153" s="160"/>
      <c r="AW153" s="160"/>
      <c r="AX153" s="161"/>
      <c r="AY153" s="189"/>
      <c r="AZ153" s="190"/>
      <c r="BA153" s="190"/>
      <c r="BB153" s="190"/>
      <c r="BC153" s="190"/>
      <c r="BD153" s="190"/>
      <c r="BE153" s="190"/>
      <c r="BF153" s="190"/>
      <c r="BG153" s="190"/>
      <c r="BH153" s="191"/>
      <c r="BI153" s="169" t="s">
        <v>350</v>
      </c>
      <c r="BJ153" s="170"/>
      <c r="BK153" s="170"/>
      <c r="BL153" s="170"/>
      <c r="BM153" s="170"/>
      <c r="BN153" s="170"/>
      <c r="BO153" s="170"/>
      <c r="BP153" s="170"/>
      <c r="BQ153" s="170"/>
      <c r="BR153" s="171"/>
      <c r="BS153" s="166" t="s">
        <v>184</v>
      </c>
      <c r="BT153" s="167"/>
      <c r="BU153" s="167"/>
      <c r="BV153" s="167"/>
      <c r="BW153" s="167"/>
      <c r="BX153" s="167"/>
      <c r="BY153" s="167"/>
      <c r="BZ153" s="167"/>
      <c r="CA153" s="167"/>
      <c r="CB153" s="168"/>
      <c r="CC153" s="172"/>
      <c r="CD153" s="173"/>
      <c r="CE153" s="173"/>
      <c r="CF153" s="173"/>
      <c r="CG153" s="173"/>
      <c r="CH153" s="173"/>
      <c r="CI153" s="173"/>
      <c r="CJ153" s="173"/>
      <c r="CK153" s="173"/>
      <c r="CL153" s="174"/>
      <c r="CM153" s="163">
        <v>100</v>
      </c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5"/>
      <c r="CY153" s="163">
        <v>100</v>
      </c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5"/>
      <c r="DK153" s="163">
        <v>100</v>
      </c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5"/>
      <c r="DW153" s="163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5"/>
      <c r="EH153" s="163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5"/>
      <c r="ES153" s="166"/>
      <c r="ET153" s="167"/>
      <c r="EU153" s="167"/>
      <c r="EV153" s="167"/>
      <c r="EW153" s="167"/>
      <c r="EX153" s="167"/>
      <c r="EY153" s="167"/>
      <c r="EZ153" s="167"/>
      <c r="FA153" s="167"/>
      <c r="FB153" s="167"/>
      <c r="FC153" s="167"/>
      <c r="FD153" s="167"/>
      <c r="FE153" s="168"/>
    </row>
    <row r="154" spans="1:161" s="2" customFormat="1" ht="56.25" customHeight="1">
      <c r="A154" s="144" t="s">
        <v>497</v>
      </c>
      <c r="B154" s="175"/>
      <c r="C154" s="175"/>
      <c r="D154" s="175"/>
      <c r="E154" s="175"/>
      <c r="F154" s="175"/>
      <c r="G154" s="175"/>
      <c r="H154" s="175"/>
      <c r="I154" s="175"/>
      <c r="J154" s="176"/>
      <c r="K154" s="153" t="s">
        <v>354</v>
      </c>
      <c r="L154" s="154"/>
      <c r="M154" s="154"/>
      <c r="N154" s="154"/>
      <c r="O154" s="154"/>
      <c r="P154" s="154"/>
      <c r="Q154" s="154"/>
      <c r="R154" s="154"/>
      <c r="S154" s="154"/>
      <c r="T154" s="155"/>
      <c r="U154" s="183" t="s">
        <v>491</v>
      </c>
      <c r="V154" s="184"/>
      <c r="W154" s="184"/>
      <c r="X154" s="184"/>
      <c r="Y154" s="184"/>
      <c r="Z154" s="184"/>
      <c r="AA154" s="184"/>
      <c r="AB154" s="184"/>
      <c r="AC154" s="184"/>
      <c r="AD154" s="185"/>
      <c r="AE154" s="183" t="s">
        <v>492</v>
      </c>
      <c r="AF154" s="184"/>
      <c r="AG154" s="184"/>
      <c r="AH154" s="184"/>
      <c r="AI154" s="184"/>
      <c r="AJ154" s="184"/>
      <c r="AK154" s="184"/>
      <c r="AL154" s="184"/>
      <c r="AM154" s="184"/>
      <c r="AN154" s="185"/>
      <c r="AO154" s="153" t="s">
        <v>495</v>
      </c>
      <c r="AP154" s="154"/>
      <c r="AQ154" s="154"/>
      <c r="AR154" s="154"/>
      <c r="AS154" s="154"/>
      <c r="AT154" s="154"/>
      <c r="AU154" s="154"/>
      <c r="AV154" s="154"/>
      <c r="AW154" s="154"/>
      <c r="AX154" s="155"/>
      <c r="AY154" s="183"/>
      <c r="AZ154" s="184"/>
      <c r="BA154" s="184"/>
      <c r="BB154" s="184"/>
      <c r="BC154" s="184"/>
      <c r="BD154" s="184"/>
      <c r="BE154" s="184"/>
      <c r="BF154" s="184"/>
      <c r="BG154" s="184"/>
      <c r="BH154" s="185"/>
      <c r="BI154" s="192" t="s">
        <v>348</v>
      </c>
      <c r="BJ154" s="193"/>
      <c r="BK154" s="193"/>
      <c r="BL154" s="193"/>
      <c r="BM154" s="193"/>
      <c r="BN154" s="193"/>
      <c r="BO154" s="193"/>
      <c r="BP154" s="193"/>
      <c r="BQ154" s="193"/>
      <c r="BR154" s="194"/>
      <c r="BS154" s="166" t="s">
        <v>184</v>
      </c>
      <c r="BT154" s="167"/>
      <c r="BU154" s="167"/>
      <c r="BV154" s="167"/>
      <c r="BW154" s="167"/>
      <c r="BX154" s="167"/>
      <c r="BY154" s="167"/>
      <c r="BZ154" s="167"/>
      <c r="CA154" s="167"/>
      <c r="CB154" s="168"/>
      <c r="CC154" s="172"/>
      <c r="CD154" s="173"/>
      <c r="CE154" s="173"/>
      <c r="CF154" s="173"/>
      <c r="CG154" s="173"/>
      <c r="CH154" s="173"/>
      <c r="CI154" s="173"/>
      <c r="CJ154" s="173"/>
      <c r="CK154" s="173"/>
      <c r="CL154" s="174"/>
      <c r="CM154" s="163">
        <v>100</v>
      </c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5"/>
      <c r="CY154" s="163">
        <v>100</v>
      </c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5"/>
      <c r="DK154" s="163">
        <v>100</v>
      </c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5"/>
      <c r="DW154" s="163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5"/>
      <c r="EH154" s="163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5"/>
      <c r="ES154" s="166"/>
      <c r="ET154" s="167"/>
      <c r="EU154" s="167"/>
      <c r="EV154" s="167"/>
      <c r="EW154" s="167"/>
      <c r="EX154" s="167"/>
      <c r="EY154" s="167"/>
      <c r="EZ154" s="167"/>
      <c r="FA154" s="167"/>
      <c r="FB154" s="167"/>
      <c r="FC154" s="167"/>
      <c r="FD154" s="167"/>
      <c r="FE154" s="168"/>
    </row>
    <row r="155" spans="1:161" s="2" customFormat="1" ht="82.5" customHeight="1">
      <c r="A155" s="177"/>
      <c r="B155" s="178"/>
      <c r="C155" s="178"/>
      <c r="D155" s="178"/>
      <c r="E155" s="178"/>
      <c r="F155" s="178"/>
      <c r="G155" s="178"/>
      <c r="H155" s="178"/>
      <c r="I155" s="178"/>
      <c r="J155" s="179"/>
      <c r="K155" s="156"/>
      <c r="L155" s="157"/>
      <c r="M155" s="157"/>
      <c r="N155" s="157"/>
      <c r="O155" s="157"/>
      <c r="P155" s="157"/>
      <c r="Q155" s="157"/>
      <c r="R155" s="157"/>
      <c r="S155" s="157"/>
      <c r="T155" s="158"/>
      <c r="U155" s="186"/>
      <c r="V155" s="187"/>
      <c r="W155" s="187"/>
      <c r="X155" s="187"/>
      <c r="Y155" s="187"/>
      <c r="Z155" s="187"/>
      <c r="AA155" s="187"/>
      <c r="AB155" s="187"/>
      <c r="AC155" s="187"/>
      <c r="AD155" s="188"/>
      <c r="AE155" s="186"/>
      <c r="AF155" s="187"/>
      <c r="AG155" s="187"/>
      <c r="AH155" s="187"/>
      <c r="AI155" s="187"/>
      <c r="AJ155" s="187"/>
      <c r="AK155" s="187"/>
      <c r="AL155" s="187"/>
      <c r="AM155" s="187"/>
      <c r="AN155" s="188"/>
      <c r="AO155" s="156"/>
      <c r="AP155" s="157"/>
      <c r="AQ155" s="157"/>
      <c r="AR155" s="157"/>
      <c r="AS155" s="157"/>
      <c r="AT155" s="157"/>
      <c r="AU155" s="157"/>
      <c r="AV155" s="157"/>
      <c r="AW155" s="157"/>
      <c r="AX155" s="158"/>
      <c r="AY155" s="186"/>
      <c r="AZ155" s="187"/>
      <c r="BA155" s="187"/>
      <c r="BB155" s="187"/>
      <c r="BC155" s="187"/>
      <c r="BD155" s="187"/>
      <c r="BE155" s="187"/>
      <c r="BF155" s="187"/>
      <c r="BG155" s="187"/>
      <c r="BH155" s="188"/>
      <c r="BI155" s="192" t="s">
        <v>349</v>
      </c>
      <c r="BJ155" s="193"/>
      <c r="BK155" s="193"/>
      <c r="BL155" s="193"/>
      <c r="BM155" s="193"/>
      <c r="BN155" s="193"/>
      <c r="BO155" s="193"/>
      <c r="BP155" s="193"/>
      <c r="BQ155" s="193"/>
      <c r="BR155" s="194"/>
      <c r="BS155" s="166" t="s">
        <v>184</v>
      </c>
      <c r="BT155" s="167"/>
      <c r="BU155" s="167"/>
      <c r="BV155" s="167"/>
      <c r="BW155" s="167"/>
      <c r="BX155" s="167"/>
      <c r="BY155" s="167"/>
      <c r="BZ155" s="167"/>
      <c r="CA155" s="167"/>
      <c r="CB155" s="168"/>
      <c r="CC155" s="172"/>
      <c r="CD155" s="173"/>
      <c r="CE155" s="173"/>
      <c r="CF155" s="173"/>
      <c r="CG155" s="173"/>
      <c r="CH155" s="173"/>
      <c r="CI155" s="173"/>
      <c r="CJ155" s="173"/>
      <c r="CK155" s="173"/>
      <c r="CL155" s="174"/>
      <c r="CM155" s="163">
        <v>100</v>
      </c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5"/>
      <c r="CY155" s="163">
        <v>100</v>
      </c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5"/>
      <c r="DK155" s="163">
        <v>100</v>
      </c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5"/>
      <c r="DW155" s="163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5"/>
      <c r="EH155" s="163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5"/>
      <c r="ES155" s="166"/>
      <c r="ET155" s="167"/>
      <c r="EU155" s="167"/>
      <c r="EV155" s="167"/>
      <c r="EW155" s="167"/>
      <c r="EX155" s="167"/>
      <c r="EY155" s="167"/>
      <c r="EZ155" s="167"/>
      <c r="FA155" s="167"/>
      <c r="FB155" s="167"/>
      <c r="FC155" s="167"/>
      <c r="FD155" s="167"/>
      <c r="FE155" s="168"/>
    </row>
    <row r="156" spans="1:161" s="2" customFormat="1" ht="74.25" customHeight="1">
      <c r="A156" s="177"/>
      <c r="B156" s="178"/>
      <c r="C156" s="178"/>
      <c r="D156" s="178"/>
      <c r="E156" s="178"/>
      <c r="F156" s="178"/>
      <c r="G156" s="178"/>
      <c r="H156" s="178"/>
      <c r="I156" s="178"/>
      <c r="J156" s="179"/>
      <c r="K156" s="156"/>
      <c r="L156" s="157"/>
      <c r="M156" s="157"/>
      <c r="N156" s="157"/>
      <c r="O156" s="157"/>
      <c r="P156" s="157"/>
      <c r="Q156" s="157"/>
      <c r="R156" s="157"/>
      <c r="S156" s="157"/>
      <c r="T156" s="158"/>
      <c r="U156" s="186"/>
      <c r="V156" s="187"/>
      <c r="W156" s="187"/>
      <c r="X156" s="187"/>
      <c r="Y156" s="187"/>
      <c r="Z156" s="187"/>
      <c r="AA156" s="187"/>
      <c r="AB156" s="187"/>
      <c r="AC156" s="187"/>
      <c r="AD156" s="188"/>
      <c r="AE156" s="186"/>
      <c r="AF156" s="187"/>
      <c r="AG156" s="187"/>
      <c r="AH156" s="187"/>
      <c r="AI156" s="187"/>
      <c r="AJ156" s="187"/>
      <c r="AK156" s="187"/>
      <c r="AL156" s="187"/>
      <c r="AM156" s="187"/>
      <c r="AN156" s="188"/>
      <c r="AO156" s="156"/>
      <c r="AP156" s="157"/>
      <c r="AQ156" s="157"/>
      <c r="AR156" s="157"/>
      <c r="AS156" s="157"/>
      <c r="AT156" s="157"/>
      <c r="AU156" s="157"/>
      <c r="AV156" s="157"/>
      <c r="AW156" s="157"/>
      <c r="AX156" s="158"/>
      <c r="AY156" s="186"/>
      <c r="AZ156" s="187"/>
      <c r="BA156" s="187"/>
      <c r="BB156" s="187"/>
      <c r="BC156" s="187"/>
      <c r="BD156" s="187"/>
      <c r="BE156" s="187"/>
      <c r="BF156" s="187"/>
      <c r="BG156" s="187"/>
      <c r="BH156" s="188"/>
      <c r="BI156" s="192" t="s">
        <v>493</v>
      </c>
      <c r="BJ156" s="193"/>
      <c r="BK156" s="193"/>
      <c r="BL156" s="193"/>
      <c r="BM156" s="193"/>
      <c r="BN156" s="193"/>
      <c r="BO156" s="193"/>
      <c r="BP156" s="193"/>
      <c r="BQ156" s="193"/>
      <c r="BR156" s="194"/>
      <c r="BS156" s="166" t="s">
        <v>494</v>
      </c>
      <c r="BT156" s="167"/>
      <c r="BU156" s="167"/>
      <c r="BV156" s="167"/>
      <c r="BW156" s="167"/>
      <c r="BX156" s="167"/>
      <c r="BY156" s="167"/>
      <c r="BZ156" s="167"/>
      <c r="CA156" s="167"/>
      <c r="CB156" s="168"/>
      <c r="CC156" s="172"/>
      <c r="CD156" s="173"/>
      <c r="CE156" s="173"/>
      <c r="CF156" s="173"/>
      <c r="CG156" s="173"/>
      <c r="CH156" s="173"/>
      <c r="CI156" s="173"/>
      <c r="CJ156" s="173"/>
      <c r="CK156" s="173"/>
      <c r="CL156" s="174"/>
      <c r="CM156" s="163">
        <v>0</v>
      </c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5"/>
      <c r="CY156" s="163">
        <v>0</v>
      </c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5"/>
      <c r="DK156" s="163">
        <v>0</v>
      </c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5"/>
      <c r="DW156" s="163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5"/>
      <c r="EH156" s="163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5"/>
      <c r="ES156" s="166"/>
      <c r="ET156" s="167"/>
      <c r="EU156" s="167"/>
      <c r="EV156" s="167"/>
      <c r="EW156" s="167"/>
      <c r="EX156" s="167"/>
      <c r="EY156" s="167"/>
      <c r="EZ156" s="167"/>
      <c r="FA156" s="167"/>
      <c r="FB156" s="167"/>
      <c r="FC156" s="167"/>
      <c r="FD156" s="167"/>
      <c r="FE156" s="168"/>
    </row>
    <row r="157" spans="1:161" s="2" customFormat="1" ht="45.75" customHeight="1">
      <c r="A157" s="180"/>
      <c r="B157" s="181"/>
      <c r="C157" s="181"/>
      <c r="D157" s="181"/>
      <c r="E157" s="181"/>
      <c r="F157" s="181"/>
      <c r="G157" s="181"/>
      <c r="H157" s="181"/>
      <c r="I157" s="181"/>
      <c r="J157" s="182"/>
      <c r="K157" s="159"/>
      <c r="L157" s="160"/>
      <c r="M157" s="160"/>
      <c r="N157" s="160"/>
      <c r="O157" s="160"/>
      <c r="P157" s="160"/>
      <c r="Q157" s="160"/>
      <c r="R157" s="160"/>
      <c r="S157" s="160"/>
      <c r="T157" s="161"/>
      <c r="U157" s="189"/>
      <c r="V157" s="190"/>
      <c r="W157" s="190"/>
      <c r="X157" s="190"/>
      <c r="Y157" s="190"/>
      <c r="Z157" s="190"/>
      <c r="AA157" s="190"/>
      <c r="AB157" s="190"/>
      <c r="AC157" s="190"/>
      <c r="AD157" s="191"/>
      <c r="AE157" s="189"/>
      <c r="AF157" s="190"/>
      <c r="AG157" s="190"/>
      <c r="AH157" s="190"/>
      <c r="AI157" s="190"/>
      <c r="AJ157" s="190"/>
      <c r="AK157" s="190"/>
      <c r="AL157" s="190"/>
      <c r="AM157" s="190"/>
      <c r="AN157" s="191"/>
      <c r="AO157" s="159"/>
      <c r="AP157" s="160"/>
      <c r="AQ157" s="160"/>
      <c r="AR157" s="160"/>
      <c r="AS157" s="160"/>
      <c r="AT157" s="160"/>
      <c r="AU157" s="160"/>
      <c r="AV157" s="160"/>
      <c r="AW157" s="160"/>
      <c r="AX157" s="161"/>
      <c r="AY157" s="189"/>
      <c r="AZ157" s="190"/>
      <c r="BA157" s="190"/>
      <c r="BB157" s="190"/>
      <c r="BC157" s="190"/>
      <c r="BD157" s="190"/>
      <c r="BE157" s="190"/>
      <c r="BF157" s="190"/>
      <c r="BG157" s="190"/>
      <c r="BH157" s="191"/>
      <c r="BI157" s="169" t="s">
        <v>350</v>
      </c>
      <c r="BJ157" s="170"/>
      <c r="BK157" s="170"/>
      <c r="BL157" s="170"/>
      <c r="BM157" s="170"/>
      <c r="BN157" s="170"/>
      <c r="BO157" s="170"/>
      <c r="BP157" s="170"/>
      <c r="BQ157" s="170"/>
      <c r="BR157" s="171"/>
      <c r="BS157" s="166" t="s">
        <v>184</v>
      </c>
      <c r="BT157" s="167"/>
      <c r="BU157" s="167"/>
      <c r="BV157" s="167"/>
      <c r="BW157" s="167"/>
      <c r="BX157" s="167"/>
      <c r="BY157" s="167"/>
      <c r="BZ157" s="167"/>
      <c r="CA157" s="167"/>
      <c r="CB157" s="168"/>
      <c r="CC157" s="172"/>
      <c r="CD157" s="173"/>
      <c r="CE157" s="173"/>
      <c r="CF157" s="173"/>
      <c r="CG157" s="173"/>
      <c r="CH157" s="173"/>
      <c r="CI157" s="173"/>
      <c r="CJ157" s="173"/>
      <c r="CK157" s="173"/>
      <c r="CL157" s="174"/>
      <c r="CM157" s="163">
        <v>100</v>
      </c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5"/>
      <c r="CY157" s="163">
        <v>100</v>
      </c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5"/>
      <c r="DK157" s="163">
        <v>100</v>
      </c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5"/>
      <c r="DW157" s="163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5"/>
      <c r="EH157" s="163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5"/>
      <c r="ES157" s="166"/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8"/>
    </row>
    <row r="158" spans="1:161" s="2" customFormat="1" ht="61.5" customHeight="1">
      <c r="A158" s="144" t="s">
        <v>353</v>
      </c>
      <c r="B158" s="175"/>
      <c r="C158" s="175"/>
      <c r="D158" s="175"/>
      <c r="E158" s="175"/>
      <c r="F158" s="175"/>
      <c r="G158" s="175"/>
      <c r="H158" s="175"/>
      <c r="I158" s="175"/>
      <c r="J158" s="176"/>
      <c r="K158" s="153" t="s">
        <v>355</v>
      </c>
      <c r="L158" s="154"/>
      <c r="M158" s="154"/>
      <c r="N158" s="154"/>
      <c r="O158" s="154"/>
      <c r="P158" s="154"/>
      <c r="Q158" s="154"/>
      <c r="R158" s="154"/>
      <c r="S158" s="154"/>
      <c r="T158" s="155"/>
      <c r="U158" s="183" t="s">
        <v>498</v>
      </c>
      <c r="V158" s="184"/>
      <c r="W158" s="184"/>
      <c r="X158" s="184"/>
      <c r="Y158" s="184"/>
      <c r="Z158" s="184"/>
      <c r="AA158" s="184"/>
      <c r="AB158" s="184"/>
      <c r="AC158" s="184"/>
      <c r="AD158" s="185"/>
      <c r="AE158" s="183" t="s">
        <v>499</v>
      </c>
      <c r="AF158" s="184"/>
      <c r="AG158" s="184"/>
      <c r="AH158" s="184"/>
      <c r="AI158" s="184"/>
      <c r="AJ158" s="184"/>
      <c r="AK158" s="184"/>
      <c r="AL158" s="184"/>
      <c r="AM158" s="184"/>
      <c r="AN158" s="185"/>
      <c r="AO158" s="153" t="s">
        <v>347</v>
      </c>
      <c r="AP158" s="154"/>
      <c r="AQ158" s="154"/>
      <c r="AR158" s="154"/>
      <c r="AS158" s="154"/>
      <c r="AT158" s="154"/>
      <c r="AU158" s="154"/>
      <c r="AV158" s="154"/>
      <c r="AW158" s="154"/>
      <c r="AX158" s="155"/>
      <c r="AY158" s="183"/>
      <c r="AZ158" s="184"/>
      <c r="BA158" s="184"/>
      <c r="BB158" s="184"/>
      <c r="BC158" s="184"/>
      <c r="BD158" s="184"/>
      <c r="BE158" s="184"/>
      <c r="BF158" s="184"/>
      <c r="BG158" s="184"/>
      <c r="BH158" s="185"/>
      <c r="BI158" s="192" t="s">
        <v>348</v>
      </c>
      <c r="BJ158" s="193"/>
      <c r="BK158" s="193"/>
      <c r="BL158" s="193"/>
      <c r="BM158" s="193"/>
      <c r="BN158" s="193"/>
      <c r="BO158" s="193"/>
      <c r="BP158" s="193"/>
      <c r="BQ158" s="193"/>
      <c r="BR158" s="194"/>
      <c r="BS158" s="166" t="s">
        <v>184</v>
      </c>
      <c r="BT158" s="167"/>
      <c r="BU158" s="167"/>
      <c r="BV158" s="167"/>
      <c r="BW158" s="167"/>
      <c r="BX158" s="167"/>
      <c r="BY158" s="167"/>
      <c r="BZ158" s="167"/>
      <c r="CA158" s="167"/>
      <c r="CB158" s="168"/>
      <c r="CC158" s="172"/>
      <c r="CD158" s="173"/>
      <c r="CE158" s="173"/>
      <c r="CF158" s="173"/>
      <c r="CG158" s="173"/>
      <c r="CH158" s="173"/>
      <c r="CI158" s="173"/>
      <c r="CJ158" s="173"/>
      <c r="CK158" s="173"/>
      <c r="CL158" s="174"/>
      <c r="CM158" s="163">
        <v>100</v>
      </c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5"/>
      <c r="CY158" s="163">
        <v>100</v>
      </c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5"/>
      <c r="DK158" s="163">
        <v>100</v>
      </c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5"/>
      <c r="DW158" s="163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5"/>
      <c r="EH158" s="163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5"/>
      <c r="ES158" s="166"/>
      <c r="ET158" s="167"/>
      <c r="EU158" s="167"/>
      <c r="EV158" s="167"/>
      <c r="EW158" s="167"/>
      <c r="EX158" s="167"/>
      <c r="EY158" s="167"/>
      <c r="EZ158" s="167"/>
      <c r="FA158" s="167"/>
      <c r="FB158" s="167"/>
      <c r="FC158" s="167"/>
      <c r="FD158" s="167"/>
      <c r="FE158" s="168"/>
    </row>
    <row r="159" spans="1:161" s="2" customFormat="1" ht="83.25" customHeight="1">
      <c r="A159" s="177"/>
      <c r="B159" s="178"/>
      <c r="C159" s="178"/>
      <c r="D159" s="178"/>
      <c r="E159" s="178"/>
      <c r="F159" s="178"/>
      <c r="G159" s="178"/>
      <c r="H159" s="178"/>
      <c r="I159" s="178"/>
      <c r="J159" s="179"/>
      <c r="K159" s="156"/>
      <c r="L159" s="157"/>
      <c r="M159" s="157"/>
      <c r="N159" s="157"/>
      <c r="O159" s="157"/>
      <c r="P159" s="157"/>
      <c r="Q159" s="157"/>
      <c r="R159" s="157"/>
      <c r="S159" s="157"/>
      <c r="T159" s="158"/>
      <c r="U159" s="186"/>
      <c r="V159" s="187"/>
      <c r="W159" s="187"/>
      <c r="X159" s="187"/>
      <c r="Y159" s="187"/>
      <c r="Z159" s="187"/>
      <c r="AA159" s="187"/>
      <c r="AB159" s="187"/>
      <c r="AC159" s="187"/>
      <c r="AD159" s="188"/>
      <c r="AE159" s="186"/>
      <c r="AF159" s="187"/>
      <c r="AG159" s="187"/>
      <c r="AH159" s="187"/>
      <c r="AI159" s="187"/>
      <c r="AJ159" s="187"/>
      <c r="AK159" s="187"/>
      <c r="AL159" s="187"/>
      <c r="AM159" s="187"/>
      <c r="AN159" s="188"/>
      <c r="AO159" s="156"/>
      <c r="AP159" s="157"/>
      <c r="AQ159" s="157"/>
      <c r="AR159" s="157"/>
      <c r="AS159" s="157"/>
      <c r="AT159" s="157"/>
      <c r="AU159" s="157"/>
      <c r="AV159" s="157"/>
      <c r="AW159" s="157"/>
      <c r="AX159" s="158"/>
      <c r="AY159" s="186"/>
      <c r="AZ159" s="187"/>
      <c r="BA159" s="187"/>
      <c r="BB159" s="187"/>
      <c r="BC159" s="187"/>
      <c r="BD159" s="187"/>
      <c r="BE159" s="187"/>
      <c r="BF159" s="187"/>
      <c r="BG159" s="187"/>
      <c r="BH159" s="188"/>
      <c r="BI159" s="192" t="s">
        <v>349</v>
      </c>
      <c r="BJ159" s="193"/>
      <c r="BK159" s="193"/>
      <c r="BL159" s="193"/>
      <c r="BM159" s="193"/>
      <c r="BN159" s="193"/>
      <c r="BO159" s="193"/>
      <c r="BP159" s="193"/>
      <c r="BQ159" s="193"/>
      <c r="BR159" s="194"/>
      <c r="BS159" s="166" t="s">
        <v>184</v>
      </c>
      <c r="BT159" s="167"/>
      <c r="BU159" s="167"/>
      <c r="BV159" s="167"/>
      <c r="BW159" s="167"/>
      <c r="BX159" s="167"/>
      <c r="BY159" s="167"/>
      <c r="BZ159" s="167"/>
      <c r="CA159" s="167"/>
      <c r="CB159" s="168"/>
      <c r="CC159" s="172"/>
      <c r="CD159" s="173"/>
      <c r="CE159" s="173"/>
      <c r="CF159" s="173"/>
      <c r="CG159" s="173"/>
      <c r="CH159" s="173"/>
      <c r="CI159" s="173"/>
      <c r="CJ159" s="173"/>
      <c r="CK159" s="173"/>
      <c r="CL159" s="174"/>
      <c r="CM159" s="163">
        <v>100</v>
      </c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5"/>
      <c r="CY159" s="163">
        <v>100</v>
      </c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5"/>
      <c r="DK159" s="163">
        <v>100</v>
      </c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5"/>
      <c r="DW159" s="163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5"/>
      <c r="EH159" s="163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5"/>
      <c r="ES159" s="166"/>
      <c r="ET159" s="167"/>
      <c r="EU159" s="167"/>
      <c r="EV159" s="167"/>
      <c r="EW159" s="167"/>
      <c r="EX159" s="167"/>
      <c r="EY159" s="167"/>
      <c r="EZ159" s="167"/>
      <c r="FA159" s="167"/>
      <c r="FB159" s="167"/>
      <c r="FC159" s="167"/>
      <c r="FD159" s="167"/>
      <c r="FE159" s="168"/>
    </row>
    <row r="160" spans="1:161" s="2" customFormat="1" ht="66" customHeight="1">
      <c r="A160" s="177"/>
      <c r="B160" s="178"/>
      <c r="C160" s="178"/>
      <c r="D160" s="178"/>
      <c r="E160" s="178"/>
      <c r="F160" s="178"/>
      <c r="G160" s="178"/>
      <c r="H160" s="178"/>
      <c r="I160" s="178"/>
      <c r="J160" s="179"/>
      <c r="K160" s="156"/>
      <c r="L160" s="157"/>
      <c r="M160" s="157"/>
      <c r="N160" s="157"/>
      <c r="O160" s="157"/>
      <c r="P160" s="157"/>
      <c r="Q160" s="157"/>
      <c r="R160" s="157"/>
      <c r="S160" s="157"/>
      <c r="T160" s="158"/>
      <c r="U160" s="186"/>
      <c r="V160" s="187"/>
      <c r="W160" s="187"/>
      <c r="X160" s="187"/>
      <c r="Y160" s="187"/>
      <c r="Z160" s="187"/>
      <c r="AA160" s="187"/>
      <c r="AB160" s="187"/>
      <c r="AC160" s="187"/>
      <c r="AD160" s="188"/>
      <c r="AE160" s="186"/>
      <c r="AF160" s="187"/>
      <c r="AG160" s="187"/>
      <c r="AH160" s="187"/>
      <c r="AI160" s="187"/>
      <c r="AJ160" s="187"/>
      <c r="AK160" s="187"/>
      <c r="AL160" s="187"/>
      <c r="AM160" s="187"/>
      <c r="AN160" s="188"/>
      <c r="AO160" s="156"/>
      <c r="AP160" s="157"/>
      <c r="AQ160" s="157"/>
      <c r="AR160" s="157"/>
      <c r="AS160" s="157"/>
      <c r="AT160" s="157"/>
      <c r="AU160" s="157"/>
      <c r="AV160" s="157"/>
      <c r="AW160" s="157"/>
      <c r="AX160" s="158"/>
      <c r="AY160" s="186"/>
      <c r="AZ160" s="187"/>
      <c r="BA160" s="187"/>
      <c r="BB160" s="187"/>
      <c r="BC160" s="187"/>
      <c r="BD160" s="187"/>
      <c r="BE160" s="187"/>
      <c r="BF160" s="187"/>
      <c r="BG160" s="187"/>
      <c r="BH160" s="188"/>
      <c r="BI160" s="192" t="s">
        <v>493</v>
      </c>
      <c r="BJ160" s="193"/>
      <c r="BK160" s="193"/>
      <c r="BL160" s="193"/>
      <c r="BM160" s="193"/>
      <c r="BN160" s="193"/>
      <c r="BO160" s="193"/>
      <c r="BP160" s="193"/>
      <c r="BQ160" s="193"/>
      <c r="BR160" s="194"/>
      <c r="BS160" s="166" t="s">
        <v>494</v>
      </c>
      <c r="BT160" s="167"/>
      <c r="BU160" s="167"/>
      <c r="BV160" s="167"/>
      <c r="BW160" s="167"/>
      <c r="BX160" s="167"/>
      <c r="BY160" s="167"/>
      <c r="BZ160" s="167"/>
      <c r="CA160" s="167"/>
      <c r="CB160" s="168"/>
      <c r="CC160" s="172"/>
      <c r="CD160" s="173"/>
      <c r="CE160" s="173"/>
      <c r="CF160" s="173"/>
      <c r="CG160" s="173"/>
      <c r="CH160" s="173"/>
      <c r="CI160" s="173"/>
      <c r="CJ160" s="173"/>
      <c r="CK160" s="173"/>
      <c r="CL160" s="174"/>
      <c r="CM160" s="163">
        <v>0</v>
      </c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5"/>
      <c r="CY160" s="163">
        <v>0</v>
      </c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5"/>
      <c r="DK160" s="163">
        <v>0</v>
      </c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5"/>
      <c r="DW160" s="163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5"/>
      <c r="EH160" s="163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5"/>
      <c r="ES160" s="166"/>
      <c r="ET160" s="167"/>
      <c r="EU160" s="167"/>
      <c r="EV160" s="167"/>
      <c r="EW160" s="167"/>
      <c r="EX160" s="167"/>
      <c r="EY160" s="167"/>
      <c r="EZ160" s="167"/>
      <c r="FA160" s="167"/>
      <c r="FB160" s="167"/>
      <c r="FC160" s="167"/>
      <c r="FD160" s="167"/>
      <c r="FE160" s="168"/>
    </row>
    <row r="161" spans="1:161" s="2" customFormat="1" ht="45.75" customHeight="1">
      <c r="A161" s="180"/>
      <c r="B161" s="181"/>
      <c r="C161" s="181"/>
      <c r="D161" s="181"/>
      <c r="E161" s="181"/>
      <c r="F161" s="181"/>
      <c r="G161" s="181"/>
      <c r="H161" s="181"/>
      <c r="I161" s="181"/>
      <c r="J161" s="182"/>
      <c r="K161" s="159"/>
      <c r="L161" s="160"/>
      <c r="M161" s="160"/>
      <c r="N161" s="160"/>
      <c r="O161" s="160"/>
      <c r="P161" s="160"/>
      <c r="Q161" s="160"/>
      <c r="R161" s="160"/>
      <c r="S161" s="160"/>
      <c r="T161" s="161"/>
      <c r="U161" s="189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189"/>
      <c r="AF161" s="190"/>
      <c r="AG161" s="190"/>
      <c r="AH161" s="190"/>
      <c r="AI161" s="190"/>
      <c r="AJ161" s="190"/>
      <c r="AK161" s="190"/>
      <c r="AL161" s="190"/>
      <c r="AM161" s="190"/>
      <c r="AN161" s="191"/>
      <c r="AO161" s="159"/>
      <c r="AP161" s="160"/>
      <c r="AQ161" s="160"/>
      <c r="AR161" s="160"/>
      <c r="AS161" s="160"/>
      <c r="AT161" s="160"/>
      <c r="AU161" s="160"/>
      <c r="AV161" s="160"/>
      <c r="AW161" s="160"/>
      <c r="AX161" s="161"/>
      <c r="AY161" s="189"/>
      <c r="AZ161" s="190"/>
      <c r="BA161" s="190"/>
      <c r="BB161" s="190"/>
      <c r="BC161" s="190"/>
      <c r="BD161" s="190"/>
      <c r="BE161" s="190"/>
      <c r="BF161" s="190"/>
      <c r="BG161" s="190"/>
      <c r="BH161" s="191"/>
      <c r="BI161" s="192" t="s">
        <v>350</v>
      </c>
      <c r="BJ161" s="193"/>
      <c r="BK161" s="193"/>
      <c r="BL161" s="193"/>
      <c r="BM161" s="193"/>
      <c r="BN161" s="193"/>
      <c r="BO161" s="193"/>
      <c r="BP161" s="193"/>
      <c r="BQ161" s="193"/>
      <c r="BR161" s="194"/>
      <c r="BS161" s="166" t="s">
        <v>184</v>
      </c>
      <c r="BT161" s="167"/>
      <c r="BU161" s="167"/>
      <c r="BV161" s="167"/>
      <c r="BW161" s="167"/>
      <c r="BX161" s="167"/>
      <c r="BY161" s="167"/>
      <c r="BZ161" s="167"/>
      <c r="CA161" s="167"/>
      <c r="CB161" s="168"/>
      <c r="CC161" s="172"/>
      <c r="CD161" s="173"/>
      <c r="CE161" s="173"/>
      <c r="CF161" s="173"/>
      <c r="CG161" s="173"/>
      <c r="CH161" s="173"/>
      <c r="CI161" s="173"/>
      <c r="CJ161" s="173"/>
      <c r="CK161" s="173"/>
      <c r="CL161" s="174"/>
      <c r="CM161" s="163">
        <v>100</v>
      </c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5"/>
      <c r="CY161" s="163">
        <v>100</v>
      </c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5"/>
      <c r="DK161" s="163">
        <v>100</v>
      </c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5"/>
      <c r="DW161" s="163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5"/>
      <c r="EH161" s="163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5"/>
      <c r="ES161" s="166"/>
      <c r="ET161" s="167"/>
      <c r="EU161" s="167"/>
      <c r="EV161" s="167"/>
      <c r="EW161" s="167"/>
      <c r="EX161" s="167"/>
      <c r="EY161" s="167"/>
      <c r="EZ161" s="167"/>
      <c r="FA161" s="167"/>
      <c r="FB161" s="167"/>
      <c r="FC161" s="167"/>
      <c r="FD161" s="167"/>
      <c r="FE161" s="168"/>
    </row>
    <row r="162" spans="1:161" s="2" customFormat="1" ht="61.5" customHeight="1">
      <c r="A162" s="144" t="s">
        <v>500</v>
      </c>
      <c r="B162" s="175"/>
      <c r="C162" s="175"/>
      <c r="D162" s="175"/>
      <c r="E162" s="175"/>
      <c r="F162" s="175"/>
      <c r="G162" s="175"/>
      <c r="H162" s="175"/>
      <c r="I162" s="175"/>
      <c r="J162" s="176"/>
      <c r="K162" s="153" t="s">
        <v>355</v>
      </c>
      <c r="L162" s="154"/>
      <c r="M162" s="154"/>
      <c r="N162" s="154"/>
      <c r="O162" s="154"/>
      <c r="P162" s="154"/>
      <c r="Q162" s="154"/>
      <c r="R162" s="154"/>
      <c r="S162" s="154"/>
      <c r="T162" s="155"/>
      <c r="U162" s="183" t="s">
        <v>498</v>
      </c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 t="s">
        <v>499</v>
      </c>
      <c r="AF162" s="184"/>
      <c r="AG162" s="184"/>
      <c r="AH162" s="184"/>
      <c r="AI162" s="184"/>
      <c r="AJ162" s="184"/>
      <c r="AK162" s="184"/>
      <c r="AL162" s="184"/>
      <c r="AM162" s="184"/>
      <c r="AN162" s="185"/>
      <c r="AO162" s="153" t="s">
        <v>495</v>
      </c>
      <c r="AP162" s="154"/>
      <c r="AQ162" s="154"/>
      <c r="AR162" s="154"/>
      <c r="AS162" s="154"/>
      <c r="AT162" s="154"/>
      <c r="AU162" s="154"/>
      <c r="AV162" s="154"/>
      <c r="AW162" s="154"/>
      <c r="AX162" s="155"/>
      <c r="AY162" s="183"/>
      <c r="AZ162" s="184"/>
      <c r="BA162" s="184"/>
      <c r="BB162" s="184"/>
      <c r="BC162" s="184"/>
      <c r="BD162" s="184"/>
      <c r="BE162" s="184"/>
      <c r="BF162" s="184"/>
      <c r="BG162" s="184"/>
      <c r="BH162" s="185"/>
      <c r="BI162" s="192" t="s">
        <v>348</v>
      </c>
      <c r="BJ162" s="193"/>
      <c r="BK162" s="193"/>
      <c r="BL162" s="193"/>
      <c r="BM162" s="193"/>
      <c r="BN162" s="193"/>
      <c r="BO162" s="193"/>
      <c r="BP162" s="193"/>
      <c r="BQ162" s="193"/>
      <c r="BR162" s="194"/>
      <c r="BS162" s="166" t="s">
        <v>184</v>
      </c>
      <c r="BT162" s="167"/>
      <c r="BU162" s="167"/>
      <c r="BV162" s="167"/>
      <c r="BW162" s="167"/>
      <c r="BX162" s="167"/>
      <c r="BY162" s="167"/>
      <c r="BZ162" s="167"/>
      <c r="CA162" s="167"/>
      <c r="CB162" s="168"/>
      <c r="CC162" s="172"/>
      <c r="CD162" s="173"/>
      <c r="CE162" s="173"/>
      <c r="CF162" s="173"/>
      <c r="CG162" s="173"/>
      <c r="CH162" s="173"/>
      <c r="CI162" s="173"/>
      <c r="CJ162" s="173"/>
      <c r="CK162" s="173"/>
      <c r="CL162" s="174"/>
      <c r="CM162" s="163">
        <v>100</v>
      </c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5"/>
      <c r="CY162" s="163">
        <v>100</v>
      </c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5"/>
      <c r="DK162" s="163">
        <v>100</v>
      </c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5"/>
      <c r="DW162" s="163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5"/>
      <c r="EH162" s="163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5"/>
      <c r="ES162" s="166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8"/>
    </row>
    <row r="163" spans="1:161" s="2" customFormat="1" ht="83.25" customHeight="1">
      <c r="A163" s="177"/>
      <c r="B163" s="178"/>
      <c r="C163" s="178"/>
      <c r="D163" s="178"/>
      <c r="E163" s="178"/>
      <c r="F163" s="178"/>
      <c r="G163" s="178"/>
      <c r="H163" s="178"/>
      <c r="I163" s="178"/>
      <c r="J163" s="179"/>
      <c r="K163" s="156"/>
      <c r="L163" s="157"/>
      <c r="M163" s="157"/>
      <c r="N163" s="157"/>
      <c r="O163" s="157"/>
      <c r="P163" s="157"/>
      <c r="Q163" s="157"/>
      <c r="R163" s="157"/>
      <c r="S163" s="157"/>
      <c r="T163" s="158"/>
      <c r="U163" s="186"/>
      <c r="V163" s="187"/>
      <c r="W163" s="187"/>
      <c r="X163" s="187"/>
      <c r="Y163" s="187"/>
      <c r="Z163" s="187"/>
      <c r="AA163" s="187"/>
      <c r="AB163" s="187"/>
      <c r="AC163" s="187"/>
      <c r="AD163" s="188"/>
      <c r="AE163" s="186"/>
      <c r="AF163" s="187"/>
      <c r="AG163" s="187"/>
      <c r="AH163" s="187"/>
      <c r="AI163" s="187"/>
      <c r="AJ163" s="187"/>
      <c r="AK163" s="187"/>
      <c r="AL163" s="187"/>
      <c r="AM163" s="187"/>
      <c r="AN163" s="188"/>
      <c r="AO163" s="156"/>
      <c r="AP163" s="157"/>
      <c r="AQ163" s="157"/>
      <c r="AR163" s="157"/>
      <c r="AS163" s="157"/>
      <c r="AT163" s="157"/>
      <c r="AU163" s="157"/>
      <c r="AV163" s="157"/>
      <c r="AW163" s="157"/>
      <c r="AX163" s="158"/>
      <c r="AY163" s="186"/>
      <c r="AZ163" s="187"/>
      <c r="BA163" s="187"/>
      <c r="BB163" s="187"/>
      <c r="BC163" s="187"/>
      <c r="BD163" s="187"/>
      <c r="BE163" s="187"/>
      <c r="BF163" s="187"/>
      <c r="BG163" s="187"/>
      <c r="BH163" s="188"/>
      <c r="BI163" s="192" t="s">
        <v>349</v>
      </c>
      <c r="BJ163" s="193"/>
      <c r="BK163" s="193"/>
      <c r="BL163" s="193"/>
      <c r="BM163" s="193"/>
      <c r="BN163" s="193"/>
      <c r="BO163" s="193"/>
      <c r="BP163" s="193"/>
      <c r="BQ163" s="193"/>
      <c r="BR163" s="194"/>
      <c r="BS163" s="166" t="s">
        <v>184</v>
      </c>
      <c r="BT163" s="167"/>
      <c r="BU163" s="167"/>
      <c r="BV163" s="167"/>
      <c r="BW163" s="167"/>
      <c r="BX163" s="167"/>
      <c r="BY163" s="167"/>
      <c r="BZ163" s="167"/>
      <c r="CA163" s="167"/>
      <c r="CB163" s="168"/>
      <c r="CC163" s="172"/>
      <c r="CD163" s="173"/>
      <c r="CE163" s="173"/>
      <c r="CF163" s="173"/>
      <c r="CG163" s="173"/>
      <c r="CH163" s="173"/>
      <c r="CI163" s="173"/>
      <c r="CJ163" s="173"/>
      <c r="CK163" s="173"/>
      <c r="CL163" s="174"/>
      <c r="CM163" s="163">
        <v>100</v>
      </c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5"/>
      <c r="CY163" s="163">
        <v>100</v>
      </c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5"/>
      <c r="DK163" s="163">
        <v>100</v>
      </c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5"/>
      <c r="DW163" s="163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5"/>
      <c r="EH163" s="163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5"/>
      <c r="ES163" s="166"/>
      <c r="ET163" s="167"/>
      <c r="EU163" s="167"/>
      <c r="EV163" s="167"/>
      <c r="EW163" s="167"/>
      <c r="EX163" s="167"/>
      <c r="EY163" s="167"/>
      <c r="EZ163" s="167"/>
      <c r="FA163" s="167"/>
      <c r="FB163" s="167"/>
      <c r="FC163" s="167"/>
      <c r="FD163" s="167"/>
      <c r="FE163" s="168"/>
    </row>
    <row r="164" spans="1:161" s="2" customFormat="1" ht="66" customHeight="1">
      <c r="A164" s="177"/>
      <c r="B164" s="178"/>
      <c r="C164" s="178"/>
      <c r="D164" s="178"/>
      <c r="E164" s="178"/>
      <c r="F164" s="178"/>
      <c r="G164" s="178"/>
      <c r="H164" s="178"/>
      <c r="I164" s="178"/>
      <c r="J164" s="179"/>
      <c r="K164" s="156"/>
      <c r="L164" s="157"/>
      <c r="M164" s="157"/>
      <c r="N164" s="157"/>
      <c r="O164" s="157"/>
      <c r="P164" s="157"/>
      <c r="Q164" s="157"/>
      <c r="R164" s="157"/>
      <c r="S164" s="157"/>
      <c r="T164" s="158"/>
      <c r="U164" s="186"/>
      <c r="V164" s="187"/>
      <c r="W164" s="187"/>
      <c r="X164" s="187"/>
      <c r="Y164" s="187"/>
      <c r="Z164" s="187"/>
      <c r="AA164" s="187"/>
      <c r="AB164" s="187"/>
      <c r="AC164" s="187"/>
      <c r="AD164" s="188"/>
      <c r="AE164" s="186"/>
      <c r="AF164" s="187"/>
      <c r="AG164" s="187"/>
      <c r="AH164" s="187"/>
      <c r="AI164" s="187"/>
      <c r="AJ164" s="187"/>
      <c r="AK164" s="187"/>
      <c r="AL164" s="187"/>
      <c r="AM164" s="187"/>
      <c r="AN164" s="188"/>
      <c r="AO164" s="156"/>
      <c r="AP164" s="157"/>
      <c r="AQ164" s="157"/>
      <c r="AR164" s="157"/>
      <c r="AS164" s="157"/>
      <c r="AT164" s="157"/>
      <c r="AU164" s="157"/>
      <c r="AV164" s="157"/>
      <c r="AW164" s="157"/>
      <c r="AX164" s="158"/>
      <c r="AY164" s="186"/>
      <c r="AZ164" s="187"/>
      <c r="BA164" s="187"/>
      <c r="BB164" s="187"/>
      <c r="BC164" s="187"/>
      <c r="BD164" s="187"/>
      <c r="BE164" s="187"/>
      <c r="BF164" s="187"/>
      <c r="BG164" s="187"/>
      <c r="BH164" s="188"/>
      <c r="BI164" s="192" t="s">
        <v>493</v>
      </c>
      <c r="BJ164" s="193"/>
      <c r="BK164" s="193"/>
      <c r="BL164" s="193"/>
      <c r="BM164" s="193"/>
      <c r="BN164" s="193"/>
      <c r="BO164" s="193"/>
      <c r="BP164" s="193"/>
      <c r="BQ164" s="193"/>
      <c r="BR164" s="194"/>
      <c r="BS164" s="166" t="s">
        <v>494</v>
      </c>
      <c r="BT164" s="167"/>
      <c r="BU164" s="167"/>
      <c r="BV164" s="167"/>
      <c r="BW164" s="167"/>
      <c r="BX164" s="167"/>
      <c r="BY164" s="167"/>
      <c r="BZ164" s="167"/>
      <c r="CA164" s="167"/>
      <c r="CB164" s="168"/>
      <c r="CC164" s="172"/>
      <c r="CD164" s="173"/>
      <c r="CE164" s="173"/>
      <c r="CF164" s="173"/>
      <c r="CG164" s="173"/>
      <c r="CH164" s="173"/>
      <c r="CI164" s="173"/>
      <c r="CJ164" s="173"/>
      <c r="CK164" s="173"/>
      <c r="CL164" s="174"/>
      <c r="CM164" s="163">
        <v>0</v>
      </c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5"/>
      <c r="CY164" s="163">
        <v>0</v>
      </c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5"/>
      <c r="DK164" s="163">
        <v>0</v>
      </c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5"/>
      <c r="DW164" s="163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5"/>
      <c r="EH164" s="163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5"/>
      <c r="ES164" s="166"/>
      <c r="ET164" s="167"/>
      <c r="EU164" s="167"/>
      <c r="EV164" s="167"/>
      <c r="EW164" s="167"/>
      <c r="EX164" s="167"/>
      <c r="EY164" s="167"/>
      <c r="EZ164" s="167"/>
      <c r="FA164" s="167"/>
      <c r="FB164" s="167"/>
      <c r="FC164" s="167"/>
      <c r="FD164" s="167"/>
      <c r="FE164" s="168"/>
    </row>
    <row r="165" spans="1:161" s="2" customFormat="1" ht="45.75" customHeight="1">
      <c r="A165" s="180"/>
      <c r="B165" s="181"/>
      <c r="C165" s="181"/>
      <c r="D165" s="181"/>
      <c r="E165" s="181"/>
      <c r="F165" s="181"/>
      <c r="G165" s="181"/>
      <c r="H165" s="181"/>
      <c r="I165" s="181"/>
      <c r="J165" s="182"/>
      <c r="K165" s="159"/>
      <c r="L165" s="160"/>
      <c r="M165" s="160"/>
      <c r="N165" s="160"/>
      <c r="O165" s="160"/>
      <c r="P165" s="160"/>
      <c r="Q165" s="160"/>
      <c r="R165" s="160"/>
      <c r="S165" s="160"/>
      <c r="T165" s="161"/>
      <c r="U165" s="189"/>
      <c r="V165" s="190"/>
      <c r="W165" s="190"/>
      <c r="X165" s="190"/>
      <c r="Y165" s="190"/>
      <c r="Z165" s="190"/>
      <c r="AA165" s="190"/>
      <c r="AB165" s="190"/>
      <c r="AC165" s="190"/>
      <c r="AD165" s="191"/>
      <c r="AE165" s="189"/>
      <c r="AF165" s="190"/>
      <c r="AG165" s="190"/>
      <c r="AH165" s="190"/>
      <c r="AI165" s="190"/>
      <c r="AJ165" s="190"/>
      <c r="AK165" s="190"/>
      <c r="AL165" s="190"/>
      <c r="AM165" s="190"/>
      <c r="AN165" s="191"/>
      <c r="AO165" s="159"/>
      <c r="AP165" s="160"/>
      <c r="AQ165" s="160"/>
      <c r="AR165" s="160"/>
      <c r="AS165" s="160"/>
      <c r="AT165" s="160"/>
      <c r="AU165" s="160"/>
      <c r="AV165" s="160"/>
      <c r="AW165" s="160"/>
      <c r="AX165" s="161"/>
      <c r="AY165" s="189"/>
      <c r="AZ165" s="190"/>
      <c r="BA165" s="190"/>
      <c r="BB165" s="190"/>
      <c r="BC165" s="190"/>
      <c r="BD165" s="190"/>
      <c r="BE165" s="190"/>
      <c r="BF165" s="190"/>
      <c r="BG165" s="190"/>
      <c r="BH165" s="191"/>
      <c r="BI165" s="192" t="s">
        <v>350</v>
      </c>
      <c r="BJ165" s="193"/>
      <c r="BK165" s="193"/>
      <c r="BL165" s="193"/>
      <c r="BM165" s="193"/>
      <c r="BN165" s="193"/>
      <c r="BO165" s="193"/>
      <c r="BP165" s="193"/>
      <c r="BQ165" s="193"/>
      <c r="BR165" s="194"/>
      <c r="BS165" s="166" t="s">
        <v>184</v>
      </c>
      <c r="BT165" s="167"/>
      <c r="BU165" s="167"/>
      <c r="BV165" s="167"/>
      <c r="BW165" s="167"/>
      <c r="BX165" s="167"/>
      <c r="BY165" s="167"/>
      <c r="BZ165" s="167"/>
      <c r="CA165" s="167"/>
      <c r="CB165" s="168"/>
      <c r="CC165" s="172"/>
      <c r="CD165" s="173"/>
      <c r="CE165" s="173"/>
      <c r="CF165" s="173"/>
      <c r="CG165" s="173"/>
      <c r="CH165" s="173"/>
      <c r="CI165" s="173"/>
      <c r="CJ165" s="173"/>
      <c r="CK165" s="173"/>
      <c r="CL165" s="174"/>
      <c r="CM165" s="163">
        <v>100</v>
      </c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5"/>
      <c r="CY165" s="163">
        <v>100</v>
      </c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5"/>
      <c r="DK165" s="163">
        <v>100</v>
      </c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5"/>
      <c r="DW165" s="163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5"/>
      <c r="EH165" s="163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5"/>
      <c r="ES165" s="166"/>
      <c r="ET165" s="167"/>
      <c r="EU165" s="167"/>
      <c r="EV165" s="167"/>
      <c r="EW165" s="167"/>
      <c r="EX165" s="167"/>
      <c r="EY165" s="167"/>
      <c r="EZ165" s="167"/>
      <c r="FA165" s="167"/>
      <c r="FB165" s="167"/>
      <c r="FC165" s="167"/>
      <c r="FD165" s="167"/>
      <c r="FE165" s="168"/>
    </row>
    <row r="166" spans="1:161" s="2" customFormat="1" ht="83.25" customHeight="1">
      <c r="A166" s="144" t="s">
        <v>363</v>
      </c>
      <c r="B166" s="175"/>
      <c r="C166" s="175"/>
      <c r="D166" s="175"/>
      <c r="E166" s="175"/>
      <c r="F166" s="175"/>
      <c r="G166" s="175"/>
      <c r="H166" s="175"/>
      <c r="I166" s="175"/>
      <c r="J166" s="176"/>
      <c r="K166" s="153" t="s">
        <v>367</v>
      </c>
      <c r="L166" s="154"/>
      <c r="M166" s="154"/>
      <c r="N166" s="154"/>
      <c r="O166" s="154"/>
      <c r="P166" s="154"/>
      <c r="Q166" s="154"/>
      <c r="R166" s="154"/>
      <c r="S166" s="154"/>
      <c r="T166" s="155"/>
      <c r="U166" s="183" t="s">
        <v>491</v>
      </c>
      <c r="V166" s="184"/>
      <c r="W166" s="184"/>
      <c r="X166" s="184"/>
      <c r="Y166" s="184"/>
      <c r="Z166" s="184"/>
      <c r="AA166" s="184"/>
      <c r="AB166" s="184"/>
      <c r="AC166" s="184"/>
      <c r="AD166" s="185"/>
      <c r="AE166" s="183" t="s">
        <v>501</v>
      </c>
      <c r="AF166" s="184"/>
      <c r="AG166" s="184"/>
      <c r="AH166" s="184"/>
      <c r="AI166" s="184"/>
      <c r="AJ166" s="184"/>
      <c r="AK166" s="184"/>
      <c r="AL166" s="184"/>
      <c r="AM166" s="184"/>
      <c r="AN166" s="185"/>
      <c r="AO166" s="153" t="s">
        <v>347</v>
      </c>
      <c r="AP166" s="154"/>
      <c r="AQ166" s="154"/>
      <c r="AR166" s="154"/>
      <c r="AS166" s="154"/>
      <c r="AT166" s="154"/>
      <c r="AU166" s="154"/>
      <c r="AV166" s="154"/>
      <c r="AW166" s="154"/>
      <c r="AX166" s="155"/>
      <c r="AY166" s="183"/>
      <c r="AZ166" s="184"/>
      <c r="BA166" s="184"/>
      <c r="BB166" s="184"/>
      <c r="BC166" s="184"/>
      <c r="BD166" s="184"/>
      <c r="BE166" s="184"/>
      <c r="BF166" s="184"/>
      <c r="BG166" s="184"/>
      <c r="BH166" s="185"/>
      <c r="BI166" s="192" t="s">
        <v>348</v>
      </c>
      <c r="BJ166" s="193"/>
      <c r="BK166" s="193"/>
      <c r="BL166" s="193"/>
      <c r="BM166" s="193"/>
      <c r="BN166" s="193"/>
      <c r="BO166" s="193"/>
      <c r="BP166" s="193"/>
      <c r="BQ166" s="193"/>
      <c r="BR166" s="194"/>
      <c r="BS166" s="166" t="s">
        <v>184</v>
      </c>
      <c r="BT166" s="167"/>
      <c r="BU166" s="167"/>
      <c r="BV166" s="167"/>
      <c r="BW166" s="167"/>
      <c r="BX166" s="167"/>
      <c r="BY166" s="167"/>
      <c r="BZ166" s="167"/>
      <c r="CA166" s="167"/>
      <c r="CB166" s="168"/>
      <c r="CC166" s="172"/>
      <c r="CD166" s="173"/>
      <c r="CE166" s="173"/>
      <c r="CF166" s="173"/>
      <c r="CG166" s="173"/>
      <c r="CH166" s="173"/>
      <c r="CI166" s="173"/>
      <c r="CJ166" s="173"/>
      <c r="CK166" s="173"/>
      <c r="CL166" s="174"/>
      <c r="CM166" s="163">
        <v>100</v>
      </c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5"/>
      <c r="CY166" s="163">
        <v>100</v>
      </c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5"/>
      <c r="DK166" s="163">
        <v>100</v>
      </c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5"/>
      <c r="DW166" s="163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5"/>
      <c r="EH166" s="163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5"/>
      <c r="ES166" s="166"/>
      <c r="ET166" s="167"/>
      <c r="EU166" s="167"/>
      <c r="EV166" s="167"/>
      <c r="EW166" s="167"/>
      <c r="EX166" s="167"/>
      <c r="EY166" s="167"/>
      <c r="EZ166" s="167"/>
      <c r="FA166" s="167"/>
      <c r="FB166" s="167"/>
      <c r="FC166" s="167"/>
      <c r="FD166" s="167"/>
      <c r="FE166" s="168"/>
    </row>
    <row r="167" spans="1:161" s="2" customFormat="1" ht="103.5" customHeight="1">
      <c r="A167" s="177"/>
      <c r="B167" s="178"/>
      <c r="C167" s="178"/>
      <c r="D167" s="178"/>
      <c r="E167" s="178"/>
      <c r="F167" s="178"/>
      <c r="G167" s="178"/>
      <c r="H167" s="178"/>
      <c r="I167" s="178"/>
      <c r="J167" s="179"/>
      <c r="K167" s="156"/>
      <c r="L167" s="157"/>
      <c r="M167" s="157"/>
      <c r="N167" s="157"/>
      <c r="O167" s="157"/>
      <c r="P167" s="157"/>
      <c r="Q167" s="157"/>
      <c r="R167" s="157"/>
      <c r="S167" s="157"/>
      <c r="T167" s="158"/>
      <c r="U167" s="186"/>
      <c r="V167" s="187"/>
      <c r="W167" s="187"/>
      <c r="X167" s="187"/>
      <c r="Y167" s="187"/>
      <c r="Z167" s="187"/>
      <c r="AA167" s="187"/>
      <c r="AB167" s="187"/>
      <c r="AC167" s="187"/>
      <c r="AD167" s="188"/>
      <c r="AE167" s="186"/>
      <c r="AF167" s="187"/>
      <c r="AG167" s="187"/>
      <c r="AH167" s="187"/>
      <c r="AI167" s="187"/>
      <c r="AJ167" s="187"/>
      <c r="AK167" s="187"/>
      <c r="AL167" s="187"/>
      <c r="AM167" s="187"/>
      <c r="AN167" s="188"/>
      <c r="AO167" s="156"/>
      <c r="AP167" s="157"/>
      <c r="AQ167" s="157"/>
      <c r="AR167" s="157"/>
      <c r="AS167" s="157"/>
      <c r="AT167" s="157"/>
      <c r="AU167" s="157"/>
      <c r="AV167" s="157"/>
      <c r="AW167" s="157"/>
      <c r="AX167" s="158"/>
      <c r="AY167" s="186"/>
      <c r="AZ167" s="187"/>
      <c r="BA167" s="187"/>
      <c r="BB167" s="187"/>
      <c r="BC167" s="187"/>
      <c r="BD167" s="187"/>
      <c r="BE167" s="187"/>
      <c r="BF167" s="187"/>
      <c r="BG167" s="187"/>
      <c r="BH167" s="188"/>
      <c r="BI167" s="192" t="s">
        <v>349</v>
      </c>
      <c r="BJ167" s="193"/>
      <c r="BK167" s="193"/>
      <c r="BL167" s="193"/>
      <c r="BM167" s="193"/>
      <c r="BN167" s="193"/>
      <c r="BO167" s="193"/>
      <c r="BP167" s="193"/>
      <c r="BQ167" s="193"/>
      <c r="BR167" s="194"/>
      <c r="BS167" s="166" t="s">
        <v>184</v>
      </c>
      <c r="BT167" s="167"/>
      <c r="BU167" s="167"/>
      <c r="BV167" s="167"/>
      <c r="BW167" s="167"/>
      <c r="BX167" s="167"/>
      <c r="BY167" s="167"/>
      <c r="BZ167" s="167"/>
      <c r="CA167" s="167"/>
      <c r="CB167" s="168"/>
      <c r="CC167" s="172"/>
      <c r="CD167" s="173"/>
      <c r="CE167" s="173"/>
      <c r="CF167" s="173"/>
      <c r="CG167" s="173"/>
      <c r="CH167" s="173"/>
      <c r="CI167" s="173"/>
      <c r="CJ167" s="173"/>
      <c r="CK167" s="173"/>
      <c r="CL167" s="174"/>
      <c r="CM167" s="163">
        <v>100</v>
      </c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5"/>
      <c r="CY167" s="163">
        <v>100</v>
      </c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5"/>
      <c r="DK167" s="163">
        <v>100</v>
      </c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5"/>
      <c r="DW167" s="163"/>
      <c r="DX167" s="164"/>
      <c r="DY167" s="164"/>
      <c r="DZ167" s="164"/>
      <c r="EA167" s="164"/>
      <c r="EB167" s="164"/>
      <c r="EC167" s="164"/>
      <c r="ED167" s="164"/>
      <c r="EE167" s="164"/>
      <c r="EF167" s="164"/>
      <c r="EG167" s="165"/>
      <c r="EH167" s="163"/>
      <c r="EI167" s="164"/>
      <c r="EJ167" s="164"/>
      <c r="EK167" s="164"/>
      <c r="EL167" s="164"/>
      <c r="EM167" s="164"/>
      <c r="EN167" s="164"/>
      <c r="EO167" s="164"/>
      <c r="EP167" s="164"/>
      <c r="EQ167" s="164"/>
      <c r="ER167" s="165"/>
      <c r="ES167" s="166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8"/>
    </row>
    <row r="168" spans="1:161" s="2" customFormat="1" ht="45.75" customHeight="1">
      <c r="A168" s="177"/>
      <c r="B168" s="178"/>
      <c r="C168" s="178"/>
      <c r="D168" s="178"/>
      <c r="E168" s="178"/>
      <c r="F168" s="178"/>
      <c r="G168" s="178"/>
      <c r="H168" s="178"/>
      <c r="I168" s="178"/>
      <c r="J168" s="179"/>
      <c r="K168" s="156"/>
      <c r="L168" s="157"/>
      <c r="M168" s="157"/>
      <c r="N168" s="157"/>
      <c r="O168" s="157"/>
      <c r="P168" s="157"/>
      <c r="Q168" s="157"/>
      <c r="R168" s="157"/>
      <c r="S168" s="157"/>
      <c r="T168" s="158"/>
      <c r="U168" s="186"/>
      <c r="V168" s="187"/>
      <c r="W168" s="187"/>
      <c r="X168" s="187"/>
      <c r="Y168" s="187"/>
      <c r="Z168" s="187"/>
      <c r="AA168" s="187"/>
      <c r="AB168" s="187"/>
      <c r="AC168" s="187"/>
      <c r="AD168" s="188"/>
      <c r="AE168" s="186"/>
      <c r="AF168" s="187"/>
      <c r="AG168" s="187"/>
      <c r="AH168" s="187"/>
      <c r="AI168" s="187"/>
      <c r="AJ168" s="187"/>
      <c r="AK168" s="187"/>
      <c r="AL168" s="187"/>
      <c r="AM168" s="187"/>
      <c r="AN168" s="188"/>
      <c r="AO168" s="156"/>
      <c r="AP168" s="157"/>
      <c r="AQ168" s="157"/>
      <c r="AR168" s="157"/>
      <c r="AS168" s="157"/>
      <c r="AT168" s="157"/>
      <c r="AU168" s="157"/>
      <c r="AV168" s="157"/>
      <c r="AW168" s="157"/>
      <c r="AX168" s="158"/>
      <c r="AY168" s="186"/>
      <c r="AZ168" s="187"/>
      <c r="BA168" s="187"/>
      <c r="BB168" s="187"/>
      <c r="BC168" s="187"/>
      <c r="BD168" s="187"/>
      <c r="BE168" s="187"/>
      <c r="BF168" s="187"/>
      <c r="BG168" s="187"/>
      <c r="BH168" s="188"/>
      <c r="BI168" s="192" t="s">
        <v>493</v>
      </c>
      <c r="BJ168" s="193"/>
      <c r="BK168" s="193"/>
      <c r="BL168" s="193"/>
      <c r="BM168" s="193"/>
      <c r="BN168" s="193"/>
      <c r="BO168" s="193"/>
      <c r="BP168" s="193"/>
      <c r="BQ168" s="193"/>
      <c r="BR168" s="194"/>
      <c r="BS168" s="166" t="s">
        <v>494</v>
      </c>
      <c r="BT168" s="167"/>
      <c r="BU168" s="167"/>
      <c r="BV168" s="167"/>
      <c r="BW168" s="167"/>
      <c r="BX168" s="167"/>
      <c r="BY168" s="167"/>
      <c r="BZ168" s="167"/>
      <c r="CA168" s="167"/>
      <c r="CB168" s="168"/>
      <c r="CC168" s="172"/>
      <c r="CD168" s="173"/>
      <c r="CE168" s="173"/>
      <c r="CF168" s="173"/>
      <c r="CG168" s="173"/>
      <c r="CH168" s="173"/>
      <c r="CI168" s="173"/>
      <c r="CJ168" s="173"/>
      <c r="CK168" s="173"/>
      <c r="CL168" s="174"/>
      <c r="CM168" s="163">
        <v>0</v>
      </c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5"/>
      <c r="CY168" s="163">
        <v>0</v>
      </c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5"/>
      <c r="DK168" s="163">
        <v>0</v>
      </c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5"/>
      <c r="DW168" s="163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5"/>
      <c r="EH168" s="163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5"/>
      <c r="ES168" s="166"/>
      <c r="ET168" s="167"/>
      <c r="EU168" s="167"/>
      <c r="EV168" s="167"/>
      <c r="EW168" s="167"/>
      <c r="EX168" s="167"/>
      <c r="EY168" s="167"/>
      <c r="EZ168" s="167"/>
      <c r="FA168" s="167"/>
      <c r="FB168" s="167"/>
      <c r="FC168" s="167"/>
      <c r="FD168" s="167"/>
      <c r="FE168" s="168"/>
    </row>
    <row r="169" spans="1:161" s="2" customFormat="1" ht="45.75" customHeight="1">
      <c r="A169" s="180"/>
      <c r="B169" s="181"/>
      <c r="C169" s="181"/>
      <c r="D169" s="181"/>
      <c r="E169" s="181"/>
      <c r="F169" s="181"/>
      <c r="G169" s="181"/>
      <c r="H169" s="181"/>
      <c r="I169" s="181"/>
      <c r="J169" s="182"/>
      <c r="K169" s="159"/>
      <c r="L169" s="160"/>
      <c r="M169" s="160"/>
      <c r="N169" s="160"/>
      <c r="O169" s="160"/>
      <c r="P169" s="160"/>
      <c r="Q169" s="160"/>
      <c r="R169" s="160"/>
      <c r="S169" s="160"/>
      <c r="T169" s="161"/>
      <c r="U169" s="189"/>
      <c r="V169" s="190"/>
      <c r="W169" s="190"/>
      <c r="X169" s="190"/>
      <c r="Y169" s="190"/>
      <c r="Z169" s="190"/>
      <c r="AA169" s="190"/>
      <c r="AB169" s="190"/>
      <c r="AC169" s="190"/>
      <c r="AD169" s="191"/>
      <c r="AE169" s="189"/>
      <c r="AF169" s="190"/>
      <c r="AG169" s="190"/>
      <c r="AH169" s="190"/>
      <c r="AI169" s="190"/>
      <c r="AJ169" s="190"/>
      <c r="AK169" s="190"/>
      <c r="AL169" s="190"/>
      <c r="AM169" s="190"/>
      <c r="AN169" s="191"/>
      <c r="AO169" s="159"/>
      <c r="AP169" s="160"/>
      <c r="AQ169" s="160"/>
      <c r="AR169" s="160"/>
      <c r="AS169" s="160"/>
      <c r="AT169" s="160"/>
      <c r="AU169" s="160"/>
      <c r="AV169" s="160"/>
      <c r="AW169" s="160"/>
      <c r="AX169" s="161"/>
      <c r="AY169" s="189"/>
      <c r="AZ169" s="190"/>
      <c r="BA169" s="190"/>
      <c r="BB169" s="190"/>
      <c r="BC169" s="190"/>
      <c r="BD169" s="190"/>
      <c r="BE169" s="190"/>
      <c r="BF169" s="190"/>
      <c r="BG169" s="190"/>
      <c r="BH169" s="191"/>
      <c r="BI169" s="192" t="s">
        <v>350</v>
      </c>
      <c r="BJ169" s="193"/>
      <c r="BK169" s="193"/>
      <c r="BL169" s="193"/>
      <c r="BM169" s="193"/>
      <c r="BN169" s="193"/>
      <c r="BO169" s="193"/>
      <c r="BP169" s="193"/>
      <c r="BQ169" s="193"/>
      <c r="BR169" s="194"/>
      <c r="BS169" s="166" t="s">
        <v>184</v>
      </c>
      <c r="BT169" s="167"/>
      <c r="BU169" s="167"/>
      <c r="BV169" s="167"/>
      <c r="BW169" s="167"/>
      <c r="BX169" s="167"/>
      <c r="BY169" s="167"/>
      <c r="BZ169" s="167"/>
      <c r="CA169" s="167"/>
      <c r="CB169" s="168"/>
      <c r="CC169" s="172"/>
      <c r="CD169" s="173"/>
      <c r="CE169" s="173"/>
      <c r="CF169" s="173"/>
      <c r="CG169" s="173"/>
      <c r="CH169" s="173"/>
      <c r="CI169" s="173"/>
      <c r="CJ169" s="173"/>
      <c r="CK169" s="173"/>
      <c r="CL169" s="174"/>
      <c r="CM169" s="163">
        <v>100</v>
      </c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5"/>
      <c r="CY169" s="163">
        <v>100</v>
      </c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5"/>
      <c r="DK169" s="163">
        <v>100</v>
      </c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5"/>
      <c r="DW169" s="163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5"/>
      <c r="EH169" s="163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5"/>
      <c r="ES169" s="166"/>
      <c r="ET169" s="167"/>
      <c r="EU169" s="167"/>
      <c r="EV169" s="167"/>
      <c r="EW169" s="167"/>
      <c r="EX169" s="167"/>
      <c r="EY169" s="167"/>
      <c r="EZ169" s="167"/>
      <c r="FA169" s="167"/>
      <c r="FB169" s="167"/>
      <c r="FC169" s="167"/>
      <c r="FD169" s="167"/>
      <c r="FE169" s="168"/>
    </row>
    <row r="170" spans="1:161" s="2" customFormat="1" ht="58.5" customHeight="1">
      <c r="A170" s="144" t="s">
        <v>502</v>
      </c>
      <c r="B170" s="175"/>
      <c r="C170" s="175"/>
      <c r="D170" s="175"/>
      <c r="E170" s="175"/>
      <c r="F170" s="175"/>
      <c r="G170" s="175"/>
      <c r="H170" s="175"/>
      <c r="I170" s="175"/>
      <c r="J170" s="176"/>
      <c r="K170" s="153" t="s">
        <v>367</v>
      </c>
      <c r="L170" s="154"/>
      <c r="M170" s="154"/>
      <c r="N170" s="154"/>
      <c r="O170" s="154"/>
      <c r="P170" s="154"/>
      <c r="Q170" s="154"/>
      <c r="R170" s="154"/>
      <c r="S170" s="154"/>
      <c r="T170" s="155"/>
      <c r="U170" s="183" t="s">
        <v>491</v>
      </c>
      <c r="V170" s="184"/>
      <c r="W170" s="184"/>
      <c r="X170" s="184"/>
      <c r="Y170" s="184"/>
      <c r="Z170" s="184"/>
      <c r="AA170" s="184"/>
      <c r="AB170" s="184"/>
      <c r="AC170" s="184"/>
      <c r="AD170" s="185"/>
      <c r="AE170" s="183" t="s">
        <v>501</v>
      </c>
      <c r="AF170" s="184"/>
      <c r="AG170" s="184"/>
      <c r="AH170" s="184"/>
      <c r="AI170" s="184"/>
      <c r="AJ170" s="184"/>
      <c r="AK170" s="184"/>
      <c r="AL170" s="184"/>
      <c r="AM170" s="184"/>
      <c r="AN170" s="185"/>
      <c r="AO170" s="153" t="s">
        <v>495</v>
      </c>
      <c r="AP170" s="154"/>
      <c r="AQ170" s="154"/>
      <c r="AR170" s="154"/>
      <c r="AS170" s="154"/>
      <c r="AT170" s="154"/>
      <c r="AU170" s="154"/>
      <c r="AV170" s="154"/>
      <c r="AW170" s="154"/>
      <c r="AX170" s="155"/>
      <c r="AY170" s="183"/>
      <c r="AZ170" s="184"/>
      <c r="BA170" s="184"/>
      <c r="BB170" s="184"/>
      <c r="BC170" s="184"/>
      <c r="BD170" s="184"/>
      <c r="BE170" s="184"/>
      <c r="BF170" s="184"/>
      <c r="BG170" s="184"/>
      <c r="BH170" s="185"/>
      <c r="BI170" s="192" t="s">
        <v>348</v>
      </c>
      <c r="BJ170" s="193"/>
      <c r="BK170" s="193"/>
      <c r="BL170" s="193"/>
      <c r="BM170" s="193"/>
      <c r="BN170" s="193"/>
      <c r="BO170" s="193"/>
      <c r="BP170" s="193"/>
      <c r="BQ170" s="193"/>
      <c r="BR170" s="194"/>
      <c r="BS170" s="166" t="s">
        <v>184</v>
      </c>
      <c r="BT170" s="167"/>
      <c r="BU170" s="167"/>
      <c r="BV170" s="167"/>
      <c r="BW170" s="167"/>
      <c r="BX170" s="167"/>
      <c r="BY170" s="167"/>
      <c r="BZ170" s="167"/>
      <c r="CA170" s="167"/>
      <c r="CB170" s="168"/>
      <c r="CC170" s="172"/>
      <c r="CD170" s="173"/>
      <c r="CE170" s="173"/>
      <c r="CF170" s="173"/>
      <c r="CG170" s="173"/>
      <c r="CH170" s="173"/>
      <c r="CI170" s="173"/>
      <c r="CJ170" s="173"/>
      <c r="CK170" s="173"/>
      <c r="CL170" s="174"/>
      <c r="CM170" s="163">
        <v>100</v>
      </c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5"/>
      <c r="CY170" s="163">
        <v>100</v>
      </c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5"/>
      <c r="DK170" s="163">
        <v>100</v>
      </c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5"/>
      <c r="DW170" s="163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5"/>
      <c r="EH170" s="163"/>
      <c r="EI170" s="164"/>
      <c r="EJ170" s="164"/>
      <c r="EK170" s="164"/>
      <c r="EL170" s="164"/>
      <c r="EM170" s="164"/>
      <c r="EN170" s="164"/>
      <c r="EO170" s="164"/>
      <c r="EP170" s="164"/>
      <c r="EQ170" s="164"/>
      <c r="ER170" s="165"/>
      <c r="ES170" s="166"/>
      <c r="ET170" s="167"/>
      <c r="EU170" s="167"/>
      <c r="EV170" s="167"/>
      <c r="EW170" s="167"/>
      <c r="EX170" s="167"/>
      <c r="EY170" s="167"/>
      <c r="EZ170" s="167"/>
      <c r="FA170" s="167"/>
      <c r="FB170" s="167"/>
      <c r="FC170" s="167"/>
      <c r="FD170" s="167"/>
      <c r="FE170" s="168"/>
    </row>
    <row r="171" spans="1:161" s="2" customFormat="1" ht="88.5" customHeight="1">
      <c r="A171" s="177"/>
      <c r="B171" s="178"/>
      <c r="C171" s="178"/>
      <c r="D171" s="178"/>
      <c r="E171" s="178"/>
      <c r="F171" s="178"/>
      <c r="G171" s="178"/>
      <c r="H171" s="178"/>
      <c r="I171" s="178"/>
      <c r="J171" s="179"/>
      <c r="K171" s="156"/>
      <c r="L171" s="157"/>
      <c r="M171" s="157"/>
      <c r="N171" s="157"/>
      <c r="O171" s="157"/>
      <c r="P171" s="157"/>
      <c r="Q171" s="157"/>
      <c r="R171" s="157"/>
      <c r="S171" s="157"/>
      <c r="T171" s="158"/>
      <c r="U171" s="186"/>
      <c r="V171" s="187"/>
      <c r="W171" s="187"/>
      <c r="X171" s="187"/>
      <c r="Y171" s="187"/>
      <c r="Z171" s="187"/>
      <c r="AA171" s="187"/>
      <c r="AB171" s="187"/>
      <c r="AC171" s="187"/>
      <c r="AD171" s="188"/>
      <c r="AE171" s="186"/>
      <c r="AF171" s="187"/>
      <c r="AG171" s="187"/>
      <c r="AH171" s="187"/>
      <c r="AI171" s="187"/>
      <c r="AJ171" s="187"/>
      <c r="AK171" s="187"/>
      <c r="AL171" s="187"/>
      <c r="AM171" s="187"/>
      <c r="AN171" s="188"/>
      <c r="AO171" s="156"/>
      <c r="AP171" s="157"/>
      <c r="AQ171" s="157"/>
      <c r="AR171" s="157"/>
      <c r="AS171" s="157"/>
      <c r="AT171" s="157"/>
      <c r="AU171" s="157"/>
      <c r="AV171" s="157"/>
      <c r="AW171" s="157"/>
      <c r="AX171" s="158"/>
      <c r="AY171" s="186"/>
      <c r="AZ171" s="187"/>
      <c r="BA171" s="187"/>
      <c r="BB171" s="187"/>
      <c r="BC171" s="187"/>
      <c r="BD171" s="187"/>
      <c r="BE171" s="187"/>
      <c r="BF171" s="187"/>
      <c r="BG171" s="187"/>
      <c r="BH171" s="188"/>
      <c r="BI171" s="192" t="s">
        <v>349</v>
      </c>
      <c r="BJ171" s="193"/>
      <c r="BK171" s="193"/>
      <c r="BL171" s="193"/>
      <c r="BM171" s="193"/>
      <c r="BN171" s="193"/>
      <c r="BO171" s="193"/>
      <c r="BP171" s="193"/>
      <c r="BQ171" s="193"/>
      <c r="BR171" s="194"/>
      <c r="BS171" s="166" t="s">
        <v>184</v>
      </c>
      <c r="BT171" s="167"/>
      <c r="BU171" s="167"/>
      <c r="BV171" s="167"/>
      <c r="BW171" s="167"/>
      <c r="BX171" s="167"/>
      <c r="BY171" s="167"/>
      <c r="BZ171" s="167"/>
      <c r="CA171" s="167"/>
      <c r="CB171" s="168"/>
      <c r="CC171" s="172"/>
      <c r="CD171" s="173"/>
      <c r="CE171" s="173"/>
      <c r="CF171" s="173"/>
      <c r="CG171" s="173"/>
      <c r="CH171" s="173"/>
      <c r="CI171" s="173"/>
      <c r="CJ171" s="173"/>
      <c r="CK171" s="173"/>
      <c r="CL171" s="174"/>
      <c r="CM171" s="163">
        <v>100</v>
      </c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5"/>
      <c r="CY171" s="163">
        <v>100</v>
      </c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5"/>
      <c r="DK171" s="163">
        <v>100</v>
      </c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5"/>
      <c r="DW171" s="163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5"/>
      <c r="EH171" s="163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5"/>
      <c r="ES171" s="166"/>
      <c r="ET171" s="167"/>
      <c r="EU171" s="167"/>
      <c r="EV171" s="167"/>
      <c r="EW171" s="167"/>
      <c r="EX171" s="167"/>
      <c r="EY171" s="167"/>
      <c r="EZ171" s="167"/>
      <c r="FA171" s="167"/>
      <c r="FB171" s="167"/>
      <c r="FC171" s="167"/>
      <c r="FD171" s="167"/>
      <c r="FE171" s="168"/>
    </row>
    <row r="172" spans="1:161" s="2" customFormat="1" ht="66.75" customHeight="1">
      <c r="A172" s="177"/>
      <c r="B172" s="178"/>
      <c r="C172" s="178"/>
      <c r="D172" s="178"/>
      <c r="E172" s="178"/>
      <c r="F172" s="178"/>
      <c r="G172" s="178"/>
      <c r="H172" s="178"/>
      <c r="I172" s="178"/>
      <c r="J172" s="179"/>
      <c r="K172" s="156"/>
      <c r="L172" s="157"/>
      <c r="M172" s="157"/>
      <c r="N172" s="157"/>
      <c r="O172" s="157"/>
      <c r="P172" s="157"/>
      <c r="Q172" s="157"/>
      <c r="R172" s="157"/>
      <c r="S172" s="157"/>
      <c r="T172" s="158"/>
      <c r="U172" s="186"/>
      <c r="V172" s="187"/>
      <c r="W172" s="187"/>
      <c r="X172" s="187"/>
      <c r="Y172" s="187"/>
      <c r="Z172" s="187"/>
      <c r="AA172" s="187"/>
      <c r="AB172" s="187"/>
      <c r="AC172" s="187"/>
      <c r="AD172" s="188"/>
      <c r="AE172" s="186"/>
      <c r="AF172" s="187"/>
      <c r="AG172" s="187"/>
      <c r="AH172" s="187"/>
      <c r="AI172" s="187"/>
      <c r="AJ172" s="187"/>
      <c r="AK172" s="187"/>
      <c r="AL172" s="187"/>
      <c r="AM172" s="187"/>
      <c r="AN172" s="188"/>
      <c r="AO172" s="156"/>
      <c r="AP172" s="157"/>
      <c r="AQ172" s="157"/>
      <c r="AR172" s="157"/>
      <c r="AS172" s="157"/>
      <c r="AT172" s="157"/>
      <c r="AU172" s="157"/>
      <c r="AV172" s="157"/>
      <c r="AW172" s="157"/>
      <c r="AX172" s="158"/>
      <c r="AY172" s="186"/>
      <c r="AZ172" s="187"/>
      <c r="BA172" s="187"/>
      <c r="BB172" s="187"/>
      <c r="BC172" s="187"/>
      <c r="BD172" s="187"/>
      <c r="BE172" s="187"/>
      <c r="BF172" s="187"/>
      <c r="BG172" s="187"/>
      <c r="BH172" s="188"/>
      <c r="BI172" s="192" t="s">
        <v>493</v>
      </c>
      <c r="BJ172" s="193"/>
      <c r="BK172" s="193"/>
      <c r="BL172" s="193"/>
      <c r="BM172" s="193"/>
      <c r="BN172" s="193"/>
      <c r="BO172" s="193"/>
      <c r="BP172" s="193"/>
      <c r="BQ172" s="193"/>
      <c r="BR172" s="194"/>
      <c r="BS172" s="166" t="s">
        <v>494</v>
      </c>
      <c r="BT172" s="167"/>
      <c r="BU172" s="167"/>
      <c r="BV172" s="167"/>
      <c r="BW172" s="167"/>
      <c r="BX172" s="167"/>
      <c r="BY172" s="167"/>
      <c r="BZ172" s="167"/>
      <c r="CA172" s="167"/>
      <c r="CB172" s="168"/>
      <c r="CC172" s="172"/>
      <c r="CD172" s="173"/>
      <c r="CE172" s="173"/>
      <c r="CF172" s="173"/>
      <c r="CG172" s="173"/>
      <c r="CH172" s="173"/>
      <c r="CI172" s="173"/>
      <c r="CJ172" s="173"/>
      <c r="CK172" s="173"/>
      <c r="CL172" s="174"/>
      <c r="CM172" s="163">
        <v>0</v>
      </c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5"/>
      <c r="CY172" s="163">
        <v>0</v>
      </c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5"/>
      <c r="DK172" s="163">
        <v>0</v>
      </c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5"/>
      <c r="DW172" s="163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5"/>
      <c r="EH172" s="163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5"/>
      <c r="ES172" s="166"/>
      <c r="ET172" s="167"/>
      <c r="EU172" s="167"/>
      <c r="EV172" s="167"/>
      <c r="EW172" s="167"/>
      <c r="EX172" s="167"/>
      <c r="EY172" s="167"/>
      <c r="EZ172" s="167"/>
      <c r="FA172" s="167"/>
      <c r="FB172" s="167"/>
      <c r="FC172" s="167"/>
      <c r="FD172" s="167"/>
      <c r="FE172" s="168"/>
    </row>
    <row r="173" spans="1:161" s="2" customFormat="1" ht="32.25" customHeight="1">
      <c r="A173" s="180"/>
      <c r="B173" s="181"/>
      <c r="C173" s="181"/>
      <c r="D173" s="181"/>
      <c r="E173" s="181"/>
      <c r="F173" s="181"/>
      <c r="G173" s="181"/>
      <c r="H173" s="181"/>
      <c r="I173" s="181"/>
      <c r="J173" s="182"/>
      <c r="K173" s="159"/>
      <c r="L173" s="160"/>
      <c r="M173" s="160"/>
      <c r="N173" s="160"/>
      <c r="O173" s="160"/>
      <c r="P173" s="160"/>
      <c r="Q173" s="160"/>
      <c r="R173" s="160"/>
      <c r="S173" s="160"/>
      <c r="T173" s="161"/>
      <c r="U173" s="189"/>
      <c r="V173" s="190"/>
      <c r="W173" s="190"/>
      <c r="X173" s="190"/>
      <c r="Y173" s="190"/>
      <c r="Z173" s="190"/>
      <c r="AA173" s="190"/>
      <c r="AB173" s="190"/>
      <c r="AC173" s="190"/>
      <c r="AD173" s="191"/>
      <c r="AE173" s="189"/>
      <c r="AF173" s="190"/>
      <c r="AG173" s="190"/>
      <c r="AH173" s="190"/>
      <c r="AI173" s="190"/>
      <c r="AJ173" s="190"/>
      <c r="AK173" s="190"/>
      <c r="AL173" s="190"/>
      <c r="AM173" s="190"/>
      <c r="AN173" s="191"/>
      <c r="AO173" s="159"/>
      <c r="AP173" s="160"/>
      <c r="AQ173" s="160"/>
      <c r="AR173" s="160"/>
      <c r="AS173" s="160"/>
      <c r="AT173" s="160"/>
      <c r="AU173" s="160"/>
      <c r="AV173" s="160"/>
      <c r="AW173" s="160"/>
      <c r="AX173" s="161"/>
      <c r="AY173" s="189"/>
      <c r="AZ173" s="190"/>
      <c r="BA173" s="190"/>
      <c r="BB173" s="190"/>
      <c r="BC173" s="190"/>
      <c r="BD173" s="190"/>
      <c r="BE173" s="190"/>
      <c r="BF173" s="190"/>
      <c r="BG173" s="190"/>
      <c r="BH173" s="191"/>
      <c r="BI173" s="192" t="s">
        <v>350</v>
      </c>
      <c r="BJ173" s="193"/>
      <c r="BK173" s="193"/>
      <c r="BL173" s="193"/>
      <c r="BM173" s="193"/>
      <c r="BN173" s="193"/>
      <c r="BO173" s="193"/>
      <c r="BP173" s="193"/>
      <c r="BQ173" s="193"/>
      <c r="BR173" s="194"/>
      <c r="BS173" s="166" t="s">
        <v>184</v>
      </c>
      <c r="BT173" s="167"/>
      <c r="BU173" s="167"/>
      <c r="BV173" s="167"/>
      <c r="BW173" s="167"/>
      <c r="BX173" s="167"/>
      <c r="BY173" s="167"/>
      <c r="BZ173" s="167"/>
      <c r="CA173" s="167"/>
      <c r="CB173" s="168"/>
      <c r="CC173" s="172"/>
      <c r="CD173" s="173"/>
      <c r="CE173" s="173"/>
      <c r="CF173" s="173"/>
      <c r="CG173" s="173"/>
      <c r="CH173" s="173"/>
      <c r="CI173" s="173"/>
      <c r="CJ173" s="173"/>
      <c r="CK173" s="173"/>
      <c r="CL173" s="174"/>
      <c r="CM173" s="163">
        <v>100</v>
      </c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5"/>
      <c r="CY173" s="163">
        <v>100</v>
      </c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5"/>
      <c r="DK173" s="163">
        <v>100</v>
      </c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5"/>
      <c r="DW173" s="163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5"/>
      <c r="EH173" s="163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5"/>
      <c r="ES173" s="166"/>
      <c r="ET173" s="167"/>
      <c r="EU173" s="167"/>
      <c r="EV173" s="167"/>
      <c r="EW173" s="167"/>
      <c r="EX173" s="167"/>
      <c r="EY173" s="167"/>
      <c r="EZ173" s="167"/>
      <c r="FA173" s="167"/>
      <c r="FB173" s="167"/>
      <c r="FC173" s="167"/>
      <c r="FD173" s="167"/>
      <c r="FE173" s="168"/>
    </row>
    <row r="174" spans="1:161" s="2" customFormat="1" ht="60" customHeight="1">
      <c r="A174" s="144" t="s">
        <v>503</v>
      </c>
      <c r="B174" s="175"/>
      <c r="C174" s="175"/>
      <c r="D174" s="175"/>
      <c r="E174" s="175"/>
      <c r="F174" s="175"/>
      <c r="G174" s="175"/>
      <c r="H174" s="175"/>
      <c r="I174" s="175"/>
      <c r="J174" s="176"/>
      <c r="K174" s="153" t="s">
        <v>367</v>
      </c>
      <c r="L174" s="154"/>
      <c r="M174" s="154"/>
      <c r="N174" s="154"/>
      <c r="O174" s="154"/>
      <c r="P174" s="154"/>
      <c r="Q174" s="154"/>
      <c r="R174" s="154"/>
      <c r="S174" s="154"/>
      <c r="T174" s="155"/>
      <c r="U174" s="183" t="s">
        <v>491</v>
      </c>
      <c r="V174" s="184"/>
      <c r="W174" s="184"/>
      <c r="X174" s="184"/>
      <c r="Y174" s="184"/>
      <c r="Z174" s="184"/>
      <c r="AA174" s="184"/>
      <c r="AB174" s="184"/>
      <c r="AC174" s="184"/>
      <c r="AD174" s="185"/>
      <c r="AE174" s="183" t="s">
        <v>504</v>
      </c>
      <c r="AF174" s="184"/>
      <c r="AG174" s="184"/>
      <c r="AH174" s="184"/>
      <c r="AI174" s="184"/>
      <c r="AJ174" s="184"/>
      <c r="AK174" s="184"/>
      <c r="AL174" s="184"/>
      <c r="AM174" s="184"/>
      <c r="AN174" s="185"/>
      <c r="AO174" s="153" t="s">
        <v>347</v>
      </c>
      <c r="AP174" s="154"/>
      <c r="AQ174" s="154"/>
      <c r="AR174" s="154"/>
      <c r="AS174" s="154"/>
      <c r="AT174" s="154"/>
      <c r="AU174" s="154"/>
      <c r="AV174" s="154"/>
      <c r="AW174" s="154"/>
      <c r="AX174" s="155"/>
      <c r="AY174" s="183"/>
      <c r="AZ174" s="184"/>
      <c r="BA174" s="184"/>
      <c r="BB174" s="184"/>
      <c r="BC174" s="184"/>
      <c r="BD174" s="184"/>
      <c r="BE174" s="184"/>
      <c r="BF174" s="184"/>
      <c r="BG174" s="184"/>
      <c r="BH174" s="185"/>
      <c r="BI174" s="192" t="s">
        <v>348</v>
      </c>
      <c r="BJ174" s="193"/>
      <c r="BK174" s="193"/>
      <c r="BL174" s="193"/>
      <c r="BM174" s="193"/>
      <c r="BN174" s="193"/>
      <c r="BO174" s="193"/>
      <c r="BP174" s="193"/>
      <c r="BQ174" s="193"/>
      <c r="BR174" s="194"/>
      <c r="BS174" s="166" t="s">
        <v>184</v>
      </c>
      <c r="BT174" s="167"/>
      <c r="BU174" s="167"/>
      <c r="BV174" s="167"/>
      <c r="BW174" s="167"/>
      <c r="BX174" s="167"/>
      <c r="BY174" s="167"/>
      <c r="BZ174" s="167"/>
      <c r="CA174" s="167"/>
      <c r="CB174" s="168"/>
      <c r="CC174" s="172"/>
      <c r="CD174" s="173"/>
      <c r="CE174" s="173"/>
      <c r="CF174" s="173"/>
      <c r="CG174" s="173"/>
      <c r="CH174" s="173"/>
      <c r="CI174" s="173"/>
      <c r="CJ174" s="173"/>
      <c r="CK174" s="173"/>
      <c r="CL174" s="174"/>
      <c r="CM174" s="163">
        <v>100</v>
      </c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5"/>
      <c r="CY174" s="163">
        <v>100</v>
      </c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5"/>
      <c r="DK174" s="163">
        <v>100</v>
      </c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5"/>
      <c r="DW174" s="163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5"/>
      <c r="EH174" s="163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5"/>
      <c r="ES174" s="166"/>
      <c r="ET174" s="167"/>
      <c r="EU174" s="167"/>
      <c r="EV174" s="167"/>
      <c r="EW174" s="167"/>
      <c r="EX174" s="167"/>
      <c r="EY174" s="167"/>
      <c r="EZ174" s="167"/>
      <c r="FA174" s="167"/>
      <c r="FB174" s="167"/>
      <c r="FC174" s="167"/>
      <c r="FD174" s="167"/>
      <c r="FE174" s="168"/>
    </row>
    <row r="175" spans="1:161" s="2" customFormat="1" ht="87.75" customHeight="1">
      <c r="A175" s="177"/>
      <c r="B175" s="178"/>
      <c r="C175" s="178"/>
      <c r="D175" s="178"/>
      <c r="E175" s="178"/>
      <c r="F175" s="178"/>
      <c r="G175" s="178"/>
      <c r="H175" s="178"/>
      <c r="I175" s="178"/>
      <c r="J175" s="179"/>
      <c r="K175" s="156"/>
      <c r="L175" s="157"/>
      <c r="M175" s="157"/>
      <c r="N175" s="157"/>
      <c r="O175" s="157"/>
      <c r="P175" s="157"/>
      <c r="Q175" s="157"/>
      <c r="R175" s="157"/>
      <c r="S175" s="157"/>
      <c r="T175" s="158"/>
      <c r="U175" s="186"/>
      <c r="V175" s="187"/>
      <c r="W175" s="187"/>
      <c r="X175" s="187"/>
      <c r="Y175" s="187"/>
      <c r="Z175" s="187"/>
      <c r="AA175" s="187"/>
      <c r="AB175" s="187"/>
      <c r="AC175" s="187"/>
      <c r="AD175" s="188"/>
      <c r="AE175" s="186"/>
      <c r="AF175" s="187"/>
      <c r="AG175" s="187"/>
      <c r="AH175" s="187"/>
      <c r="AI175" s="187"/>
      <c r="AJ175" s="187"/>
      <c r="AK175" s="187"/>
      <c r="AL175" s="187"/>
      <c r="AM175" s="187"/>
      <c r="AN175" s="188"/>
      <c r="AO175" s="156"/>
      <c r="AP175" s="157"/>
      <c r="AQ175" s="157"/>
      <c r="AR175" s="157"/>
      <c r="AS175" s="157"/>
      <c r="AT175" s="157"/>
      <c r="AU175" s="157"/>
      <c r="AV175" s="157"/>
      <c r="AW175" s="157"/>
      <c r="AX175" s="158"/>
      <c r="AY175" s="186"/>
      <c r="AZ175" s="187"/>
      <c r="BA175" s="187"/>
      <c r="BB175" s="187"/>
      <c r="BC175" s="187"/>
      <c r="BD175" s="187"/>
      <c r="BE175" s="187"/>
      <c r="BF175" s="187"/>
      <c r="BG175" s="187"/>
      <c r="BH175" s="188"/>
      <c r="BI175" s="192" t="s">
        <v>349</v>
      </c>
      <c r="BJ175" s="193"/>
      <c r="BK175" s="193"/>
      <c r="BL175" s="193"/>
      <c r="BM175" s="193"/>
      <c r="BN175" s="193"/>
      <c r="BO175" s="193"/>
      <c r="BP175" s="193"/>
      <c r="BQ175" s="193"/>
      <c r="BR175" s="194"/>
      <c r="BS175" s="166" t="s">
        <v>184</v>
      </c>
      <c r="BT175" s="167"/>
      <c r="BU175" s="167"/>
      <c r="BV175" s="167"/>
      <c r="BW175" s="167"/>
      <c r="BX175" s="167"/>
      <c r="BY175" s="167"/>
      <c r="BZ175" s="167"/>
      <c r="CA175" s="167"/>
      <c r="CB175" s="168"/>
      <c r="CC175" s="172"/>
      <c r="CD175" s="173"/>
      <c r="CE175" s="173"/>
      <c r="CF175" s="173"/>
      <c r="CG175" s="173"/>
      <c r="CH175" s="173"/>
      <c r="CI175" s="173"/>
      <c r="CJ175" s="173"/>
      <c r="CK175" s="173"/>
      <c r="CL175" s="174"/>
      <c r="CM175" s="163">
        <v>100</v>
      </c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5"/>
      <c r="CY175" s="163">
        <v>100</v>
      </c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5"/>
      <c r="DK175" s="163">
        <v>100</v>
      </c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5"/>
      <c r="DW175" s="163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5"/>
      <c r="EH175" s="163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5"/>
      <c r="ES175" s="166"/>
      <c r="ET175" s="167"/>
      <c r="EU175" s="167"/>
      <c r="EV175" s="167"/>
      <c r="EW175" s="167"/>
      <c r="EX175" s="167"/>
      <c r="EY175" s="167"/>
      <c r="EZ175" s="167"/>
      <c r="FA175" s="167"/>
      <c r="FB175" s="167"/>
      <c r="FC175" s="167"/>
      <c r="FD175" s="167"/>
      <c r="FE175" s="168"/>
    </row>
    <row r="176" spans="1:161" s="2" customFormat="1" ht="83.25" customHeight="1">
      <c r="A176" s="177"/>
      <c r="B176" s="178"/>
      <c r="C176" s="178"/>
      <c r="D176" s="178"/>
      <c r="E176" s="178"/>
      <c r="F176" s="178"/>
      <c r="G176" s="178"/>
      <c r="H176" s="178"/>
      <c r="I176" s="178"/>
      <c r="J176" s="179"/>
      <c r="K176" s="156"/>
      <c r="L176" s="157"/>
      <c r="M176" s="157"/>
      <c r="N176" s="157"/>
      <c r="O176" s="157"/>
      <c r="P176" s="157"/>
      <c r="Q176" s="157"/>
      <c r="R176" s="157"/>
      <c r="S176" s="157"/>
      <c r="T176" s="158"/>
      <c r="U176" s="186"/>
      <c r="V176" s="187"/>
      <c r="W176" s="187"/>
      <c r="X176" s="187"/>
      <c r="Y176" s="187"/>
      <c r="Z176" s="187"/>
      <c r="AA176" s="187"/>
      <c r="AB176" s="187"/>
      <c r="AC176" s="187"/>
      <c r="AD176" s="188"/>
      <c r="AE176" s="186"/>
      <c r="AF176" s="187"/>
      <c r="AG176" s="187"/>
      <c r="AH176" s="187"/>
      <c r="AI176" s="187"/>
      <c r="AJ176" s="187"/>
      <c r="AK176" s="187"/>
      <c r="AL176" s="187"/>
      <c r="AM176" s="187"/>
      <c r="AN176" s="188"/>
      <c r="AO176" s="156"/>
      <c r="AP176" s="157"/>
      <c r="AQ176" s="157"/>
      <c r="AR176" s="157"/>
      <c r="AS176" s="157"/>
      <c r="AT176" s="157"/>
      <c r="AU176" s="157"/>
      <c r="AV176" s="157"/>
      <c r="AW176" s="157"/>
      <c r="AX176" s="158"/>
      <c r="AY176" s="186"/>
      <c r="AZ176" s="187"/>
      <c r="BA176" s="187"/>
      <c r="BB176" s="187"/>
      <c r="BC176" s="187"/>
      <c r="BD176" s="187"/>
      <c r="BE176" s="187"/>
      <c r="BF176" s="187"/>
      <c r="BG176" s="187"/>
      <c r="BH176" s="188"/>
      <c r="BI176" s="192" t="s">
        <v>493</v>
      </c>
      <c r="BJ176" s="193"/>
      <c r="BK176" s="193"/>
      <c r="BL176" s="193"/>
      <c r="BM176" s="193"/>
      <c r="BN176" s="193"/>
      <c r="BO176" s="193"/>
      <c r="BP176" s="193"/>
      <c r="BQ176" s="193"/>
      <c r="BR176" s="194"/>
      <c r="BS176" s="166" t="s">
        <v>494</v>
      </c>
      <c r="BT176" s="167"/>
      <c r="BU176" s="167"/>
      <c r="BV176" s="167"/>
      <c r="BW176" s="167"/>
      <c r="BX176" s="167"/>
      <c r="BY176" s="167"/>
      <c r="BZ176" s="167"/>
      <c r="CA176" s="167"/>
      <c r="CB176" s="168"/>
      <c r="CC176" s="172"/>
      <c r="CD176" s="173"/>
      <c r="CE176" s="173"/>
      <c r="CF176" s="173"/>
      <c r="CG176" s="173"/>
      <c r="CH176" s="173"/>
      <c r="CI176" s="173"/>
      <c r="CJ176" s="173"/>
      <c r="CK176" s="173"/>
      <c r="CL176" s="174"/>
      <c r="CM176" s="163">
        <v>0</v>
      </c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5"/>
      <c r="CY176" s="163">
        <v>0</v>
      </c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5"/>
      <c r="DK176" s="163">
        <v>0</v>
      </c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5"/>
      <c r="DW176" s="163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5"/>
      <c r="EH176" s="163"/>
      <c r="EI176" s="164"/>
      <c r="EJ176" s="164"/>
      <c r="EK176" s="164"/>
      <c r="EL176" s="164"/>
      <c r="EM176" s="164"/>
      <c r="EN176" s="164"/>
      <c r="EO176" s="164"/>
      <c r="EP176" s="164"/>
      <c r="EQ176" s="164"/>
      <c r="ER176" s="165"/>
      <c r="ES176" s="166"/>
      <c r="ET176" s="167"/>
      <c r="EU176" s="167"/>
      <c r="EV176" s="167"/>
      <c r="EW176" s="167"/>
      <c r="EX176" s="167"/>
      <c r="EY176" s="167"/>
      <c r="EZ176" s="167"/>
      <c r="FA176" s="167"/>
      <c r="FB176" s="167"/>
      <c r="FC176" s="167"/>
      <c r="FD176" s="167"/>
      <c r="FE176" s="168"/>
    </row>
    <row r="177" spans="1:161" s="2" customFormat="1" ht="39.75" customHeight="1">
      <c r="A177" s="180"/>
      <c r="B177" s="181"/>
      <c r="C177" s="181"/>
      <c r="D177" s="181"/>
      <c r="E177" s="181"/>
      <c r="F177" s="181"/>
      <c r="G177" s="181"/>
      <c r="H177" s="181"/>
      <c r="I177" s="181"/>
      <c r="J177" s="182"/>
      <c r="K177" s="159"/>
      <c r="L177" s="160"/>
      <c r="M177" s="160"/>
      <c r="N177" s="160"/>
      <c r="O177" s="160"/>
      <c r="P177" s="160"/>
      <c r="Q177" s="160"/>
      <c r="R177" s="160"/>
      <c r="S177" s="160"/>
      <c r="T177" s="161"/>
      <c r="U177" s="189"/>
      <c r="V177" s="190"/>
      <c r="W177" s="190"/>
      <c r="X177" s="190"/>
      <c r="Y177" s="190"/>
      <c r="Z177" s="190"/>
      <c r="AA177" s="190"/>
      <c r="AB177" s="190"/>
      <c r="AC177" s="190"/>
      <c r="AD177" s="191"/>
      <c r="AE177" s="189"/>
      <c r="AF177" s="190"/>
      <c r="AG177" s="190"/>
      <c r="AH177" s="190"/>
      <c r="AI177" s="190"/>
      <c r="AJ177" s="190"/>
      <c r="AK177" s="190"/>
      <c r="AL177" s="190"/>
      <c r="AM177" s="190"/>
      <c r="AN177" s="191"/>
      <c r="AO177" s="159"/>
      <c r="AP177" s="160"/>
      <c r="AQ177" s="160"/>
      <c r="AR177" s="160"/>
      <c r="AS177" s="160"/>
      <c r="AT177" s="160"/>
      <c r="AU177" s="160"/>
      <c r="AV177" s="160"/>
      <c r="AW177" s="160"/>
      <c r="AX177" s="161"/>
      <c r="AY177" s="189"/>
      <c r="AZ177" s="190"/>
      <c r="BA177" s="190"/>
      <c r="BB177" s="190"/>
      <c r="BC177" s="190"/>
      <c r="BD177" s="190"/>
      <c r="BE177" s="190"/>
      <c r="BF177" s="190"/>
      <c r="BG177" s="190"/>
      <c r="BH177" s="191"/>
      <c r="BI177" s="192" t="s">
        <v>350</v>
      </c>
      <c r="BJ177" s="193"/>
      <c r="BK177" s="193"/>
      <c r="BL177" s="193"/>
      <c r="BM177" s="193"/>
      <c r="BN177" s="193"/>
      <c r="BO177" s="193"/>
      <c r="BP177" s="193"/>
      <c r="BQ177" s="193"/>
      <c r="BR177" s="194"/>
      <c r="BS177" s="166" t="s">
        <v>184</v>
      </c>
      <c r="BT177" s="167"/>
      <c r="BU177" s="167"/>
      <c r="BV177" s="167"/>
      <c r="BW177" s="167"/>
      <c r="BX177" s="167"/>
      <c r="BY177" s="167"/>
      <c r="BZ177" s="167"/>
      <c r="CA177" s="167"/>
      <c r="CB177" s="168"/>
      <c r="CC177" s="172"/>
      <c r="CD177" s="173"/>
      <c r="CE177" s="173"/>
      <c r="CF177" s="173"/>
      <c r="CG177" s="173"/>
      <c r="CH177" s="173"/>
      <c r="CI177" s="173"/>
      <c r="CJ177" s="173"/>
      <c r="CK177" s="173"/>
      <c r="CL177" s="174"/>
      <c r="CM177" s="163">
        <v>100</v>
      </c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5"/>
      <c r="CY177" s="163">
        <v>100</v>
      </c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5"/>
      <c r="DK177" s="163">
        <v>100</v>
      </c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5"/>
      <c r="DW177" s="163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5"/>
      <c r="EH177" s="163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5"/>
      <c r="ES177" s="166"/>
      <c r="ET177" s="167"/>
      <c r="EU177" s="167"/>
      <c r="EV177" s="167"/>
      <c r="EW177" s="167"/>
      <c r="EX177" s="167"/>
      <c r="EY177" s="167"/>
      <c r="EZ177" s="167"/>
      <c r="FA177" s="167"/>
      <c r="FB177" s="167"/>
      <c r="FC177" s="167"/>
      <c r="FD177" s="167"/>
      <c r="FE177" s="168"/>
    </row>
    <row r="178" spans="1:161" s="2" customFormat="1" ht="60" customHeight="1">
      <c r="A178" s="144" t="s">
        <v>505</v>
      </c>
      <c r="B178" s="175"/>
      <c r="C178" s="175"/>
      <c r="D178" s="175"/>
      <c r="E178" s="175"/>
      <c r="F178" s="175"/>
      <c r="G178" s="175"/>
      <c r="H178" s="175"/>
      <c r="I178" s="175"/>
      <c r="J178" s="176"/>
      <c r="K178" s="153" t="s">
        <v>367</v>
      </c>
      <c r="L178" s="154"/>
      <c r="M178" s="154"/>
      <c r="N178" s="154"/>
      <c r="O178" s="154"/>
      <c r="P178" s="154"/>
      <c r="Q178" s="154"/>
      <c r="R178" s="154"/>
      <c r="S178" s="154"/>
      <c r="T178" s="155"/>
      <c r="U178" s="183" t="s">
        <v>491</v>
      </c>
      <c r="V178" s="184"/>
      <c r="W178" s="184"/>
      <c r="X178" s="184"/>
      <c r="Y178" s="184"/>
      <c r="Z178" s="184"/>
      <c r="AA178" s="184"/>
      <c r="AB178" s="184"/>
      <c r="AC178" s="184"/>
      <c r="AD178" s="185"/>
      <c r="AE178" s="183" t="s">
        <v>506</v>
      </c>
      <c r="AF178" s="184"/>
      <c r="AG178" s="184"/>
      <c r="AH178" s="184"/>
      <c r="AI178" s="184"/>
      <c r="AJ178" s="184"/>
      <c r="AK178" s="184"/>
      <c r="AL178" s="184"/>
      <c r="AM178" s="184"/>
      <c r="AN178" s="185"/>
      <c r="AO178" s="153" t="s">
        <v>347</v>
      </c>
      <c r="AP178" s="154"/>
      <c r="AQ178" s="154"/>
      <c r="AR178" s="154"/>
      <c r="AS178" s="154"/>
      <c r="AT178" s="154"/>
      <c r="AU178" s="154"/>
      <c r="AV178" s="154"/>
      <c r="AW178" s="154"/>
      <c r="AX178" s="155"/>
      <c r="AY178" s="183"/>
      <c r="AZ178" s="184"/>
      <c r="BA178" s="184"/>
      <c r="BB178" s="184"/>
      <c r="BC178" s="184"/>
      <c r="BD178" s="184"/>
      <c r="BE178" s="184"/>
      <c r="BF178" s="184"/>
      <c r="BG178" s="184"/>
      <c r="BH178" s="185"/>
      <c r="BI178" s="192" t="s">
        <v>348</v>
      </c>
      <c r="BJ178" s="193"/>
      <c r="BK178" s="193"/>
      <c r="BL178" s="193"/>
      <c r="BM178" s="193"/>
      <c r="BN178" s="193"/>
      <c r="BO178" s="193"/>
      <c r="BP178" s="193"/>
      <c r="BQ178" s="193"/>
      <c r="BR178" s="194"/>
      <c r="BS178" s="166" t="s">
        <v>184</v>
      </c>
      <c r="BT178" s="167"/>
      <c r="BU178" s="167"/>
      <c r="BV178" s="167"/>
      <c r="BW178" s="167"/>
      <c r="BX178" s="167"/>
      <c r="BY178" s="167"/>
      <c r="BZ178" s="167"/>
      <c r="CA178" s="167"/>
      <c r="CB178" s="168"/>
      <c r="CC178" s="172"/>
      <c r="CD178" s="173"/>
      <c r="CE178" s="173"/>
      <c r="CF178" s="173"/>
      <c r="CG178" s="173"/>
      <c r="CH178" s="173"/>
      <c r="CI178" s="173"/>
      <c r="CJ178" s="173"/>
      <c r="CK178" s="173"/>
      <c r="CL178" s="174"/>
      <c r="CM178" s="163">
        <v>100</v>
      </c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5"/>
      <c r="CY178" s="163">
        <v>100</v>
      </c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5"/>
      <c r="DK178" s="163">
        <v>100</v>
      </c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5"/>
      <c r="DW178" s="163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5"/>
      <c r="EH178" s="163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5"/>
      <c r="ES178" s="166"/>
      <c r="ET178" s="167"/>
      <c r="EU178" s="167"/>
      <c r="EV178" s="167"/>
      <c r="EW178" s="167"/>
      <c r="EX178" s="167"/>
      <c r="EY178" s="167"/>
      <c r="EZ178" s="167"/>
      <c r="FA178" s="167"/>
      <c r="FB178" s="167"/>
      <c r="FC178" s="167"/>
      <c r="FD178" s="167"/>
      <c r="FE178" s="168"/>
    </row>
    <row r="179" spans="1:161" s="2" customFormat="1" ht="87.75" customHeight="1">
      <c r="A179" s="177"/>
      <c r="B179" s="178"/>
      <c r="C179" s="178"/>
      <c r="D179" s="178"/>
      <c r="E179" s="178"/>
      <c r="F179" s="178"/>
      <c r="G179" s="178"/>
      <c r="H179" s="178"/>
      <c r="I179" s="178"/>
      <c r="J179" s="179"/>
      <c r="K179" s="156"/>
      <c r="L179" s="157"/>
      <c r="M179" s="157"/>
      <c r="N179" s="157"/>
      <c r="O179" s="157"/>
      <c r="P179" s="157"/>
      <c r="Q179" s="157"/>
      <c r="R179" s="157"/>
      <c r="S179" s="157"/>
      <c r="T179" s="158"/>
      <c r="U179" s="186"/>
      <c r="V179" s="187"/>
      <c r="W179" s="187"/>
      <c r="X179" s="187"/>
      <c r="Y179" s="187"/>
      <c r="Z179" s="187"/>
      <c r="AA179" s="187"/>
      <c r="AB179" s="187"/>
      <c r="AC179" s="187"/>
      <c r="AD179" s="188"/>
      <c r="AE179" s="186"/>
      <c r="AF179" s="187"/>
      <c r="AG179" s="187"/>
      <c r="AH179" s="187"/>
      <c r="AI179" s="187"/>
      <c r="AJ179" s="187"/>
      <c r="AK179" s="187"/>
      <c r="AL179" s="187"/>
      <c r="AM179" s="187"/>
      <c r="AN179" s="188"/>
      <c r="AO179" s="156"/>
      <c r="AP179" s="157"/>
      <c r="AQ179" s="157"/>
      <c r="AR179" s="157"/>
      <c r="AS179" s="157"/>
      <c r="AT179" s="157"/>
      <c r="AU179" s="157"/>
      <c r="AV179" s="157"/>
      <c r="AW179" s="157"/>
      <c r="AX179" s="158"/>
      <c r="AY179" s="186"/>
      <c r="AZ179" s="187"/>
      <c r="BA179" s="187"/>
      <c r="BB179" s="187"/>
      <c r="BC179" s="187"/>
      <c r="BD179" s="187"/>
      <c r="BE179" s="187"/>
      <c r="BF179" s="187"/>
      <c r="BG179" s="187"/>
      <c r="BH179" s="188"/>
      <c r="BI179" s="192" t="s">
        <v>349</v>
      </c>
      <c r="BJ179" s="193"/>
      <c r="BK179" s="193"/>
      <c r="BL179" s="193"/>
      <c r="BM179" s="193"/>
      <c r="BN179" s="193"/>
      <c r="BO179" s="193"/>
      <c r="BP179" s="193"/>
      <c r="BQ179" s="193"/>
      <c r="BR179" s="194"/>
      <c r="BS179" s="166" t="s">
        <v>184</v>
      </c>
      <c r="BT179" s="167"/>
      <c r="BU179" s="167"/>
      <c r="BV179" s="167"/>
      <c r="BW179" s="167"/>
      <c r="BX179" s="167"/>
      <c r="BY179" s="167"/>
      <c r="BZ179" s="167"/>
      <c r="CA179" s="167"/>
      <c r="CB179" s="168"/>
      <c r="CC179" s="172"/>
      <c r="CD179" s="173"/>
      <c r="CE179" s="173"/>
      <c r="CF179" s="173"/>
      <c r="CG179" s="173"/>
      <c r="CH179" s="173"/>
      <c r="CI179" s="173"/>
      <c r="CJ179" s="173"/>
      <c r="CK179" s="173"/>
      <c r="CL179" s="174"/>
      <c r="CM179" s="163">
        <v>100</v>
      </c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5"/>
      <c r="CY179" s="163">
        <v>100</v>
      </c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5"/>
      <c r="DK179" s="163">
        <v>100</v>
      </c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5"/>
      <c r="DW179" s="163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5"/>
      <c r="EH179" s="163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5"/>
      <c r="ES179" s="166"/>
      <c r="ET179" s="167"/>
      <c r="EU179" s="167"/>
      <c r="EV179" s="167"/>
      <c r="EW179" s="167"/>
      <c r="EX179" s="167"/>
      <c r="EY179" s="167"/>
      <c r="EZ179" s="167"/>
      <c r="FA179" s="167"/>
      <c r="FB179" s="167"/>
      <c r="FC179" s="167"/>
      <c r="FD179" s="167"/>
      <c r="FE179" s="168"/>
    </row>
    <row r="180" spans="1:161" s="2" customFormat="1" ht="83.25" customHeight="1">
      <c r="A180" s="177"/>
      <c r="B180" s="178"/>
      <c r="C180" s="178"/>
      <c r="D180" s="178"/>
      <c r="E180" s="178"/>
      <c r="F180" s="178"/>
      <c r="G180" s="178"/>
      <c r="H180" s="178"/>
      <c r="I180" s="178"/>
      <c r="J180" s="179"/>
      <c r="K180" s="156"/>
      <c r="L180" s="157"/>
      <c r="M180" s="157"/>
      <c r="N180" s="157"/>
      <c r="O180" s="157"/>
      <c r="P180" s="157"/>
      <c r="Q180" s="157"/>
      <c r="R180" s="157"/>
      <c r="S180" s="157"/>
      <c r="T180" s="158"/>
      <c r="U180" s="186"/>
      <c r="V180" s="187"/>
      <c r="W180" s="187"/>
      <c r="X180" s="187"/>
      <c r="Y180" s="187"/>
      <c r="Z180" s="187"/>
      <c r="AA180" s="187"/>
      <c r="AB180" s="187"/>
      <c r="AC180" s="187"/>
      <c r="AD180" s="188"/>
      <c r="AE180" s="186"/>
      <c r="AF180" s="187"/>
      <c r="AG180" s="187"/>
      <c r="AH180" s="187"/>
      <c r="AI180" s="187"/>
      <c r="AJ180" s="187"/>
      <c r="AK180" s="187"/>
      <c r="AL180" s="187"/>
      <c r="AM180" s="187"/>
      <c r="AN180" s="188"/>
      <c r="AO180" s="156"/>
      <c r="AP180" s="157"/>
      <c r="AQ180" s="157"/>
      <c r="AR180" s="157"/>
      <c r="AS180" s="157"/>
      <c r="AT180" s="157"/>
      <c r="AU180" s="157"/>
      <c r="AV180" s="157"/>
      <c r="AW180" s="157"/>
      <c r="AX180" s="158"/>
      <c r="AY180" s="186"/>
      <c r="AZ180" s="187"/>
      <c r="BA180" s="187"/>
      <c r="BB180" s="187"/>
      <c r="BC180" s="187"/>
      <c r="BD180" s="187"/>
      <c r="BE180" s="187"/>
      <c r="BF180" s="187"/>
      <c r="BG180" s="187"/>
      <c r="BH180" s="188"/>
      <c r="BI180" s="192" t="s">
        <v>493</v>
      </c>
      <c r="BJ180" s="193"/>
      <c r="BK180" s="193"/>
      <c r="BL180" s="193"/>
      <c r="BM180" s="193"/>
      <c r="BN180" s="193"/>
      <c r="BO180" s="193"/>
      <c r="BP180" s="193"/>
      <c r="BQ180" s="193"/>
      <c r="BR180" s="194"/>
      <c r="BS180" s="166" t="s">
        <v>494</v>
      </c>
      <c r="BT180" s="167"/>
      <c r="BU180" s="167"/>
      <c r="BV180" s="167"/>
      <c r="BW180" s="167"/>
      <c r="BX180" s="167"/>
      <c r="BY180" s="167"/>
      <c r="BZ180" s="167"/>
      <c r="CA180" s="167"/>
      <c r="CB180" s="168"/>
      <c r="CC180" s="172"/>
      <c r="CD180" s="173"/>
      <c r="CE180" s="173"/>
      <c r="CF180" s="173"/>
      <c r="CG180" s="173"/>
      <c r="CH180" s="173"/>
      <c r="CI180" s="173"/>
      <c r="CJ180" s="173"/>
      <c r="CK180" s="173"/>
      <c r="CL180" s="174"/>
      <c r="CM180" s="163">
        <v>0</v>
      </c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5"/>
      <c r="CY180" s="163">
        <v>0</v>
      </c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5"/>
      <c r="DK180" s="163">
        <v>0</v>
      </c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5"/>
      <c r="DW180" s="163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5"/>
      <c r="EH180" s="163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5"/>
      <c r="ES180" s="166"/>
      <c r="ET180" s="167"/>
      <c r="EU180" s="167"/>
      <c r="EV180" s="167"/>
      <c r="EW180" s="167"/>
      <c r="EX180" s="167"/>
      <c r="EY180" s="167"/>
      <c r="EZ180" s="167"/>
      <c r="FA180" s="167"/>
      <c r="FB180" s="167"/>
      <c r="FC180" s="167"/>
      <c r="FD180" s="167"/>
      <c r="FE180" s="168"/>
    </row>
    <row r="181" spans="1:161" s="2" customFormat="1" ht="39.75" customHeight="1">
      <c r="A181" s="180"/>
      <c r="B181" s="181"/>
      <c r="C181" s="181"/>
      <c r="D181" s="181"/>
      <c r="E181" s="181"/>
      <c r="F181" s="181"/>
      <c r="G181" s="181"/>
      <c r="H181" s="181"/>
      <c r="I181" s="181"/>
      <c r="J181" s="182"/>
      <c r="K181" s="159"/>
      <c r="L181" s="160"/>
      <c r="M181" s="160"/>
      <c r="N181" s="160"/>
      <c r="O181" s="160"/>
      <c r="P181" s="160"/>
      <c r="Q181" s="160"/>
      <c r="R181" s="160"/>
      <c r="S181" s="160"/>
      <c r="T181" s="161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189"/>
      <c r="AF181" s="190"/>
      <c r="AG181" s="190"/>
      <c r="AH181" s="190"/>
      <c r="AI181" s="190"/>
      <c r="AJ181" s="190"/>
      <c r="AK181" s="190"/>
      <c r="AL181" s="190"/>
      <c r="AM181" s="190"/>
      <c r="AN181" s="191"/>
      <c r="AO181" s="159"/>
      <c r="AP181" s="160"/>
      <c r="AQ181" s="160"/>
      <c r="AR181" s="160"/>
      <c r="AS181" s="160"/>
      <c r="AT181" s="160"/>
      <c r="AU181" s="160"/>
      <c r="AV181" s="160"/>
      <c r="AW181" s="160"/>
      <c r="AX181" s="161"/>
      <c r="AY181" s="189"/>
      <c r="AZ181" s="190"/>
      <c r="BA181" s="190"/>
      <c r="BB181" s="190"/>
      <c r="BC181" s="190"/>
      <c r="BD181" s="190"/>
      <c r="BE181" s="190"/>
      <c r="BF181" s="190"/>
      <c r="BG181" s="190"/>
      <c r="BH181" s="191"/>
      <c r="BI181" s="192" t="s">
        <v>350</v>
      </c>
      <c r="BJ181" s="193"/>
      <c r="BK181" s="193"/>
      <c r="BL181" s="193"/>
      <c r="BM181" s="193"/>
      <c r="BN181" s="193"/>
      <c r="BO181" s="193"/>
      <c r="BP181" s="193"/>
      <c r="BQ181" s="193"/>
      <c r="BR181" s="194"/>
      <c r="BS181" s="166" t="s">
        <v>184</v>
      </c>
      <c r="BT181" s="167"/>
      <c r="BU181" s="167"/>
      <c r="BV181" s="167"/>
      <c r="BW181" s="167"/>
      <c r="BX181" s="167"/>
      <c r="BY181" s="167"/>
      <c r="BZ181" s="167"/>
      <c r="CA181" s="167"/>
      <c r="CB181" s="168"/>
      <c r="CC181" s="172"/>
      <c r="CD181" s="173"/>
      <c r="CE181" s="173"/>
      <c r="CF181" s="173"/>
      <c r="CG181" s="173"/>
      <c r="CH181" s="173"/>
      <c r="CI181" s="173"/>
      <c r="CJ181" s="173"/>
      <c r="CK181" s="173"/>
      <c r="CL181" s="174"/>
      <c r="CM181" s="163">
        <v>100</v>
      </c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5"/>
      <c r="CY181" s="163">
        <v>100</v>
      </c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5"/>
      <c r="DK181" s="163">
        <v>100</v>
      </c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5"/>
      <c r="DW181" s="163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5"/>
      <c r="EH181" s="163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5"/>
      <c r="ES181" s="166"/>
      <c r="ET181" s="167"/>
      <c r="EU181" s="167"/>
      <c r="EV181" s="167"/>
      <c r="EW181" s="167"/>
      <c r="EX181" s="167"/>
      <c r="EY181" s="167"/>
      <c r="EZ181" s="167"/>
      <c r="FA181" s="167"/>
      <c r="FB181" s="167"/>
      <c r="FC181" s="167"/>
      <c r="FD181" s="167"/>
      <c r="FE181" s="168"/>
    </row>
    <row r="182" spans="1:161" s="2" customFormat="1" ht="60" customHeight="1">
      <c r="A182" s="144" t="s">
        <v>507</v>
      </c>
      <c r="B182" s="175"/>
      <c r="C182" s="175"/>
      <c r="D182" s="175"/>
      <c r="E182" s="175"/>
      <c r="F182" s="175"/>
      <c r="G182" s="175"/>
      <c r="H182" s="175"/>
      <c r="I182" s="175"/>
      <c r="J182" s="176"/>
      <c r="K182" s="153" t="s">
        <v>508</v>
      </c>
      <c r="L182" s="154"/>
      <c r="M182" s="154"/>
      <c r="N182" s="154"/>
      <c r="O182" s="154"/>
      <c r="P182" s="154"/>
      <c r="Q182" s="154"/>
      <c r="R182" s="154"/>
      <c r="S182" s="154"/>
      <c r="T182" s="155"/>
      <c r="U182" s="183" t="s">
        <v>491</v>
      </c>
      <c r="V182" s="184"/>
      <c r="W182" s="184"/>
      <c r="X182" s="184"/>
      <c r="Y182" s="184"/>
      <c r="Z182" s="184"/>
      <c r="AA182" s="184"/>
      <c r="AB182" s="184"/>
      <c r="AC182" s="184"/>
      <c r="AD182" s="185"/>
      <c r="AE182" s="183" t="s">
        <v>492</v>
      </c>
      <c r="AF182" s="184"/>
      <c r="AG182" s="184"/>
      <c r="AH182" s="184"/>
      <c r="AI182" s="184"/>
      <c r="AJ182" s="184"/>
      <c r="AK182" s="184"/>
      <c r="AL182" s="184"/>
      <c r="AM182" s="184"/>
      <c r="AN182" s="185"/>
      <c r="AO182" s="153" t="s">
        <v>347</v>
      </c>
      <c r="AP182" s="154"/>
      <c r="AQ182" s="154"/>
      <c r="AR182" s="154"/>
      <c r="AS182" s="154"/>
      <c r="AT182" s="154"/>
      <c r="AU182" s="154"/>
      <c r="AV182" s="154"/>
      <c r="AW182" s="154"/>
      <c r="AX182" s="155"/>
      <c r="AY182" s="183"/>
      <c r="AZ182" s="184"/>
      <c r="BA182" s="184"/>
      <c r="BB182" s="184"/>
      <c r="BC182" s="184"/>
      <c r="BD182" s="184"/>
      <c r="BE182" s="184"/>
      <c r="BF182" s="184"/>
      <c r="BG182" s="184"/>
      <c r="BH182" s="185"/>
      <c r="BI182" s="192" t="s">
        <v>348</v>
      </c>
      <c r="BJ182" s="193"/>
      <c r="BK182" s="193"/>
      <c r="BL182" s="193"/>
      <c r="BM182" s="193"/>
      <c r="BN182" s="193"/>
      <c r="BO182" s="193"/>
      <c r="BP182" s="193"/>
      <c r="BQ182" s="193"/>
      <c r="BR182" s="194"/>
      <c r="BS182" s="166" t="s">
        <v>184</v>
      </c>
      <c r="BT182" s="167"/>
      <c r="BU182" s="167"/>
      <c r="BV182" s="167"/>
      <c r="BW182" s="167"/>
      <c r="BX182" s="167"/>
      <c r="BY182" s="167"/>
      <c r="BZ182" s="167"/>
      <c r="CA182" s="167"/>
      <c r="CB182" s="168"/>
      <c r="CC182" s="172"/>
      <c r="CD182" s="173"/>
      <c r="CE182" s="173"/>
      <c r="CF182" s="173"/>
      <c r="CG182" s="173"/>
      <c r="CH182" s="173"/>
      <c r="CI182" s="173"/>
      <c r="CJ182" s="173"/>
      <c r="CK182" s="173"/>
      <c r="CL182" s="174"/>
      <c r="CM182" s="163">
        <v>100</v>
      </c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5"/>
      <c r="CY182" s="163">
        <v>100</v>
      </c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5"/>
      <c r="DK182" s="163">
        <v>100</v>
      </c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5"/>
      <c r="DW182" s="163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5"/>
      <c r="EH182" s="163"/>
      <c r="EI182" s="164"/>
      <c r="EJ182" s="164"/>
      <c r="EK182" s="164"/>
      <c r="EL182" s="164"/>
      <c r="EM182" s="164"/>
      <c r="EN182" s="164"/>
      <c r="EO182" s="164"/>
      <c r="EP182" s="164"/>
      <c r="EQ182" s="164"/>
      <c r="ER182" s="165"/>
      <c r="ES182" s="166"/>
      <c r="ET182" s="167"/>
      <c r="EU182" s="167"/>
      <c r="EV182" s="167"/>
      <c r="EW182" s="167"/>
      <c r="EX182" s="167"/>
      <c r="EY182" s="167"/>
      <c r="EZ182" s="167"/>
      <c r="FA182" s="167"/>
      <c r="FB182" s="167"/>
      <c r="FC182" s="167"/>
      <c r="FD182" s="167"/>
      <c r="FE182" s="168"/>
    </row>
    <row r="183" spans="1:161" s="2" customFormat="1" ht="87.75" customHeight="1">
      <c r="A183" s="177"/>
      <c r="B183" s="178"/>
      <c r="C183" s="178"/>
      <c r="D183" s="178"/>
      <c r="E183" s="178"/>
      <c r="F183" s="178"/>
      <c r="G183" s="178"/>
      <c r="H183" s="178"/>
      <c r="I183" s="178"/>
      <c r="J183" s="179"/>
      <c r="K183" s="156"/>
      <c r="L183" s="157"/>
      <c r="M183" s="157"/>
      <c r="N183" s="157"/>
      <c r="O183" s="157"/>
      <c r="P183" s="157"/>
      <c r="Q183" s="157"/>
      <c r="R183" s="157"/>
      <c r="S183" s="157"/>
      <c r="T183" s="158"/>
      <c r="U183" s="186"/>
      <c r="V183" s="187"/>
      <c r="W183" s="187"/>
      <c r="X183" s="187"/>
      <c r="Y183" s="187"/>
      <c r="Z183" s="187"/>
      <c r="AA183" s="187"/>
      <c r="AB183" s="187"/>
      <c r="AC183" s="187"/>
      <c r="AD183" s="188"/>
      <c r="AE183" s="186"/>
      <c r="AF183" s="187"/>
      <c r="AG183" s="187"/>
      <c r="AH183" s="187"/>
      <c r="AI183" s="187"/>
      <c r="AJ183" s="187"/>
      <c r="AK183" s="187"/>
      <c r="AL183" s="187"/>
      <c r="AM183" s="187"/>
      <c r="AN183" s="188"/>
      <c r="AO183" s="156"/>
      <c r="AP183" s="157"/>
      <c r="AQ183" s="157"/>
      <c r="AR183" s="157"/>
      <c r="AS183" s="157"/>
      <c r="AT183" s="157"/>
      <c r="AU183" s="157"/>
      <c r="AV183" s="157"/>
      <c r="AW183" s="157"/>
      <c r="AX183" s="158"/>
      <c r="AY183" s="186"/>
      <c r="AZ183" s="187"/>
      <c r="BA183" s="187"/>
      <c r="BB183" s="187"/>
      <c r="BC183" s="187"/>
      <c r="BD183" s="187"/>
      <c r="BE183" s="187"/>
      <c r="BF183" s="187"/>
      <c r="BG183" s="187"/>
      <c r="BH183" s="188"/>
      <c r="BI183" s="192" t="s">
        <v>349</v>
      </c>
      <c r="BJ183" s="193"/>
      <c r="BK183" s="193"/>
      <c r="BL183" s="193"/>
      <c r="BM183" s="193"/>
      <c r="BN183" s="193"/>
      <c r="BO183" s="193"/>
      <c r="BP183" s="193"/>
      <c r="BQ183" s="193"/>
      <c r="BR183" s="194"/>
      <c r="BS183" s="166" t="s">
        <v>184</v>
      </c>
      <c r="BT183" s="167"/>
      <c r="BU183" s="167"/>
      <c r="BV183" s="167"/>
      <c r="BW183" s="167"/>
      <c r="BX183" s="167"/>
      <c r="BY183" s="167"/>
      <c r="BZ183" s="167"/>
      <c r="CA183" s="167"/>
      <c r="CB183" s="168"/>
      <c r="CC183" s="172"/>
      <c r="CD183" s="173"/>
      <c r="CE183" s="173"/>
      <c r="CF183" s="173"/>
      <c r="CG183" s="173"/>
      <c r="CH183" s="173"/>
      <c r="CI183" s="173"/>
      <c r="CJ183" s="173"/>
      <c r="CK183" s="173"/>
      <c r="CL183" s="174"/>
      <c r="CM183" s="163">
        <v>95</v>
      </c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5"/>
      <c r="CY183" s="163">
        <v>95</v>
      </c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5"/>
      <c r="DK183" s="163">
        <v>100</v>
      </c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5"/>
      <c r="DW183" s="163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5"/>
      <c r="EH183" s="163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5"/>
      <c r="ES183" s="166"/>
      <c r="ET183" s="167"/>
      <c r="EU183" s="167"/>
      <c r="EV183" s="167"/>
      <c r="EW183" s="167"/>
      <c r="EX183" s="167"/>
      <c r="EY183" s="167"/>
      <c r="EZ183" s="167"/>
      <c r="FA183" s="167"/>
      <c r="FB183" s="167"/>
      <c r="FC183" s="167"/>
      <c r="FD183" s="167"/>
      <c r="FE183" s="168"/>
    </row>
    <row r="184" spans="1:161" s="2" customFormat="1" ht="83.25" customHeight="1">
      <c r="A184" s="177"/>
      <c r="B184" s="178"/>
      <c r="C184" s="178"/>
      <c r="D184" s="178"/>
      <c r="E184" s="178"/>
      <c r="F184" s="178"/>
      <c r="G184" s="178"/>
      <c r="H184" s="178"/>
      <c r="I184" s="178"/>
      <c r="J184" s="179"/>
      <c r="K184" s="156"/>
      <c r="L184" s="157"/>
      <c r="M184" s="157"/>
      <c r="N184" s="157"/>
      <c r="O184" s="157"/>
      <c r="P184" s="157"/>
      <c r="Q184" s="157"/>
      <c r="R184" s="157"/>
      <c r="S184" s="157"/>
      <c r="T184" s="158"/>
      <c r="U184" s="186"/>
      <c r="V184" s="187"/>
      <c r="W184" s="187"/>
      <c r="X184" s="187"/>
      <c r="Y184" s="187"/>
      <c r="Z184" s="187"/>
      <c r="AA184" s="187"/>
      <c r="AB184" s="187"/>
      <c r="AC184" s="187"/>
      <c r="AD184" s="188"/>
      <c r="AE184" s="186"/>
      <c r="AF184" s="187"/>
      <c r="AG184" s="187"/>
      <c r="AH184" s="187"/>
      <c r="AI184" s="187"/>
      <c r="AJ184" s="187"/>
      <c r="AK184" s="187"/>
      <c r="AL184" s="187"/>
      <c r="AM184" s="187"/>
      <c r="AN184" s="188"/>
      <c r="AO184" s="156"/>
      <c r="AP184" s="157"/>
      <c r="AQ184" s="157"/>
      <c r="AR184" s="157"/>
      <c r="AS184" s="157"/>
      <c r="AT184" s="157"/>
      <c r="AU184" s="157"/>
      <c r="AV184" s="157"/>
      <c r="AW184" s="157"/>
      <c r="AX184" s="158"/>
      <c r="AY184" s="186"/>
      <c r="AZ184" s="187"/>
      <c r="BA184" s="187"/>
      <c r="BB184" s="187"/>
      <c r="BC184" s="187"/>
      <c r="BD184" s="187"/>
      <c r="BE184" s="187"/>
      <c r="BF184" s="187"/>
      <c r="BG184" s="187"/>
      <c r="BH184" s="188"/>
      <c r="BI184" s="192" t="s">
        <v>493</v>
      </c>
      <c r="BJ184" s="193"/>
      <c r="BK184" s="193"/>
      <c r="BL184" s="193"/>
      <c r="BM184" s="193"/>
      <c r="BN184" s="193"/>
      <c r="BO184" s="193"/>
      <c r="BP184" s="193"/>
      <c r="BQ184" s="193"/>
      <c r="BR184" s="194"/>
      <c r="BS184" s="166" t="s">
        <v>494</v>
      </c>
      <c r="BT184" s="167"/>
      <c r="BU184" s="167"/>
      <c r="BV184" s="167"/>
      <c r="BW184" s="167"/>
      <c r="BX184" s="167"/>
      <c r="BY184" s="167"/>
      <c r="BZ184" s="167"/>
      <c r="CA184" s="167"/>
      <c r="CB184" s="168"/>
      <c r="CC184" s="172"/>
      <c r="CD184" s="173"/>
      <c r="CE184" s="173"/>
      <c r="CF184" s="173"/>
      <c r="CG184" s="173"/>
      <c r="CH184" s="173"/>
      <c r="CI184" s="173"/>
      <c r="CJ184" s="173"/>
      <c r="CK184" s="173"/>
      <c r="CL184" s="174"/>
      <c r="CM184" s="163">
        <v>0</v>
      </c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5"/>
      <c r="CY184" s="163">
        <v>0</v>
      </c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5"/>
      <c r="DK184" s="163">
        <v>0</v>
      </c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5"/>
      <c r="DW184" s="163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5"/>
      <c r="EH184" s="163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5"/>
      <c r="ES184" s="166"/>
      <c r="ET184" s="167"/>
      <c r="EU184" s="167"/>
      <c r="EV184" s="167"/>
      <c r="EW184" s="167"/>
      <c r="EX184" s="167"/>
      <c r="EY184" s="167"/>
      <c r="EZ184" s="167"/>
      <c r="FA184" s="167"/>
      <c r="FB184" s="167"/>
      <c r="FC184" s="167"/>
      <c r="FD184" s="167"/>
      <c r="FE184" s="168"/>
    </row>
    <row r="185" spans="1:161" s="2" customFormat="1" ht="39.75" customHeight="1">
      <c r="A185" s="180"/>
      <c r="B185" s="181"/>
      <c r="C185" s="181"/>
      <c r="D185" s="181"/>
      <c r="E185" s="181"/>
      <c r="F185" s="181"/>
      <c r="G185" s="181"/>
      <c r="H185" s="181"/>
      <c r="I185" s="181"/>
      <c r="J185" s="182"/>
      <c r="K185" s="159"/>
      <c r="L185" s="160"/>
      <c r="M185" s="160"/>
      <c r="N185" s="160"/>
      <c r="O185" s="160"/>
      <c r="P185" s="160"/>
      <c r="Q185" s="160"/>
      <c r="R185" s="160"/>
      <c r="S185" s="160"/>
      <c r="T185" s="161"/>
      <c r="U185" s="189"/>
      <c r="V185" s="190"/>
      <c r="W185" s="190"/>
      <c r="X185" s="190"/>
      <c r="Y185" s="190"/>
      <c r="Z185" s="190"/>
      <c r="AA185" s="190"/>
      <c r="AB185" s="190"/>
      <c r="AC185" s="190"/>
      <c r="AD185" s="191"/>
      <c r="AE185" s="189"/>
      <c r="AF185" s="190"/>
      <c r="AG185" s="190"/>
      <c r="AH185" s="190"/>
      <c r="AI185" s="190"/>
      <c r="AJ185" s="190"/>
      <c r="AK185" s="190"/>
      <c r="AL185" s="190"/>
      <c r="AM185" s="190"/>
      <c r="AN185" s="191"/>
      <c r="AO185" s="159"/>
      <c r="AP185" s="160"/>
      <c r="AQ185" s="160"/>
      <c r="AR185" s="160"/>
      <c r="AS185" s="160"/>
      <c r="AT185" s="160"/>
      <c r="AU185" s="160"/>
      <c r="AV185" s="160"/>
      <c r="AW185" s="160"/>
      <c r="AX185" s="161"/>
      <c r="AY185" s="189"/>
      <c r="AZ185" s="190"/>
      <c r="BA185" s="190"/>
      <c r="BB185" s="190"/>
      <c r="BC185" s="190"/>
      <c r="BD185" s="190"/>
      <c r="BE185" s="190"/>
      <c r="BF185" s="190"/>
      <c r="BG185" s="190"/>
      <c r="BH185" s="191"/>
      <c r="BI185" s="192" t="s">
        <v>350</v>
      </c>
      <c r="BJ185" s="193"/>
      <c r="BK185" s="193"/>
      <c r="BL185" s="193"/>
      <c r="BM185" s="193"/>
      <c r="BN185" s="193"/>
      <c r="BO185" s="193"/>
      <c r="BP185" s="193"/>
      <c r="BQ185" s="193"/>
      <c r="BR185" s="194"/>
      <c r="BS185" s="166" t="s">
        <v>184</v>
      </c>
      <c r="BT185" s="167"/>
      <c r="BU185" s="167"/>
      <c r="BV185" s="167"/>
      <c r="BW185" s="167"/>
      <c r="BX185" s="167"/>
      <c r="BY185" s="167"/>
      <c r="BZ185" s="167"/>
      <c r="CA185" s="167"/>
      <c r="CB185" s="168"/>
      <c r="CC185" s="172"/>
      <c r="CD185" s="173"/>
      <c r="CE185" s="173"/>
      <c r="CF185" s="173"/>
      <c r="CG185" s="173"/>
      <c r="CH185" s="173"/>
      <c r="CI185" s="173"/>
      <c r="CJ185" s="173"/>
      <c r="CK185" s="173"/>
      <c r="CL185" s="174"/>
      <c r="CM185" s="163">
        <v>100</v>
      </c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5"/>
      <c r="CY185" s="163">
        <v>100</v>
      </c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5"/>
      <c r="DK185" s="163">
        <v>100</v>
      </c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5"/>
      <c r="DW185" s="163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5"/>
      <c r="EH185" s="163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5"/>
      <c r="ES185" s="166"/>
      <c r="ET185" s="167"/>
      <c r="EU185" s="167"/>
      <c r="EV185" s="167"/>
      <c r="EW185" s="167"/>
      <c r="EX185" s="167"/>
      <c r="EY185" s="167"/>
      <c r="EZ185" s="167"/>
      <c r="FA185" s="167"/>
      <c r="FB185" s="167"/>
      <c r="FC185" s="167"/>
      <c r="FD185" s="167"/>
      <c r="FE185" s="168"/>
    </row>
    <row r="186" spans="1:161" s="2" customFormat="1" ht="60" customHeight="1">
      <c r="A186" s="144" t="s">
        <v>509</v>
      </c>
      <c r="B186" s="175"/>
      <c r="C186" s="175"/>
      <c r="D186" s="175"/>
      <c r="E186" s="175"/>
      <c r="F186" s="175"/>
      <c r="G186" s="175"/>
      <c r="H186" s="175"/>
      <c r="I186" s="175"/>
      <c r="J186" s="176"/>
      <c r="K186" s="153" t="s">
        <v>508</v>
      </c>
      <c r="L186" s="154"/>
      <c r="M186" s="154"/>
      <c r="N186" s="154"/>
      <c r="O186" s="154"/>
      <c r="P186" s="154"/>
      <c r="Q186" s="154"/>
      <c r="R186" s="154"/>
      <c r="S186" s="154"/>
      <c r="T186" s="155"/>
      <c r="U186" s="183" t="s">
        <v>491</v>
      </c>
      <c r="V186" s="184"/>
      <c r="W186" s="184"/>
      <c r="X186" s="184"/>
      <c r="Y186" s="184"/>
      <c r="Z186" s="184"/>
      <c r="AA186" s="184"/>
      <c r="AB186" s="184"/>
      <c r="AC186" s="184"/>
      <c r="AD186" s="185"/>
      <c r="AE186" s="183" t="s">
        <v>492</v>
      </c>
      <c r="AF186" s="184"/>
      <c r="AG186" s="184"/>
      <c r="AH186" s="184"/>
      <c r="AI186" s="184"/>
      <c r="AJ186" s="184"/>
      <c r="AK186" s="184"/>
      <c r="AL186" s="184"/>
      <c r="AM186" s="184"/>
      <c r="AN186" s="185"/>
      <c r="AO186" s="153" t="s">
        <v>510</v>
      </c>
      <c r="AP186" s="154"/>
      <c r="AQ186" s="154"/>
      <c r="AR186" s="154"/>
      <c r="AS186" s="154"/>
      <c r="AT186" s="154"/>
      <c r="AU186" s="154"/>
      <c r="AV186" s="154"/>
      <c r="AW186" s="154"/>
      <c r="AX186" s="155"/>
      <c r="AY186" s="183"/>
      <c r="AZ186" s="184"/>
      <c r="BA186" s="184"/>
      <c r="BB186" s="184"/>
      <c r="BC186" s="184"/>
      <c r="BD186" s="184"/>
      <c r="BE186" s="184"/>
      <c r="BF186" s="184"/>
      <c r="BG186" s="184"/>
      <c r="BH186" s="185"/>
      <c r="BI186" s="192" t="s">
        <v>348</v>
      </c>
      <c r="BJ186" s="193"/>
      <c r="BK186" s="193"/>
      <c r="BL186" s="193"/>
      <c r="BM186" s="193"/>
      <c r="BN186" s="193"/>
      <c r="BO186" s="193"/>
      <c r="BP186" s="193"/>
      <c r="BQ186" s="193"/>
      <c r="BR186" s="194"/>
      <c r="BS186" s="166" t="s">
        <v>184</v>
      </c>
      <c r="BT186" s="167"/>
      <c r="BU186" s="167"/>
      <c r="BV186" s="167"/>
      <c r="BW186" s="167"/>
      <c r="BX186" s="167"/>
      <c r="BY186" s="167"/>
      <c r="BZ186" s="167"/>
      <c r="CA186" s="167"/>
      <c r="CB186" s="168"/>
      <c r="CC186" s="172"/>
      <c r="CD186" s="173"/>
      <c r="CE186" s="173"/>
      <c r="CF186" s="173"/>
      <c r="CG186" s="173"/>
      <c r="CH186" s="173"/>
      <c r="CI186" s="173"/>
      <c r="CJ186" s="173"/>
      <c r="CK186" s="173"/>
      <c r="CL186" s="174"/>
      <c r="CM186" s="163">
        <v>100</v>
      </c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5"/>
      <c r="CY186" s="163">
        <v>100</v>
      </c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5"/>
      <c r="DK186" s="163">
        <v>100</v>
      </c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5"/>
      <c r="DW186" s="163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5"/>
      <c r="EH186" s="163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5"/>
      <c r="ES186" s="166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8"/>
    </row>
    <row r="187" spans="1:161" s="2" customFormat="1" ht="87.75" customHeight="1">
      <c r="A187" s="177"/>
      <c r="B187" s="178"/>
      <c r="C187" s="178"/>
      <c r="D187" s="178"/>
      <c r="E187" s="178"/>
      <c r="F187" s="178"/>
      <c r="G187" s="178"/>
      <c r="H187" s="178"/>
      <c r="I187" s="178"/>
      <c r="J187" s="179"/>
      <c r="K187" s="156"/>
      <c r="L187" s="157"/>
      <c r="M187" s="157"/>
      <c r="N187" s="157"/>
      <c r="O187" s="157"/>
      <c r="P187" s="157"/>
      <c r="Q187" s="157"/>
      <c r="R187" s="157"/>
      <c r="S187" s="157"/>
      <c r="T187" s="158"/>
      <c r="U187" s="186"/>
      <c r="V187" s="187"/>
      <c r="W187" s="187"/>
      <c r="X187" s="187"/>
      <c r="Y187" s="187"/>
      <c r="Z187" s="187"/>
      <c r="AA187" s="187"/>
      <c r="AB187" s="187"/>
      <c r="AC187" s="187"/>
      <c r="AD187" s="188"/>
      <c r="AE187" s="186"/>
      <c r="AF187" s="187"/>
      <c r="AG187" s="187"/>
      <c r="AH187" s="187"/>
      <c r="AI187" s="187"/>
      <c r="AJ187" s="187"/>
      <c r="AK187" s="187"/>
      <c r="AL187" s="187"/>
      <c r="AM187" s="187"/>
      <c r="AN187" s="188"/>
      <c r="AO187" s="156"/>
      <c r="AP187" s="157"/>
      <c r="AQ187" s="157"/>
      <c r="AR187" s="157"/>
      <c r="AS187" s="157"/>
      <c r="AT187" s="157"/>
      <c r="AU187" s="157"/>
      <c r="AV187" s="157"/>
      <c r="AW187" s="157"/>
      <c r="AX187" s="158"/>
      <c r="AY187" s="186"/>
      <c r="AZ187" s="187"/>
      <c r="BA187" s="187"/>
      <c r="BB187" s="187"/>
      <c r="BC187" s="187"/>
      <c r="BD187" s="187"/>
      <c r="BE187" s="187"/>
      <c r="BF187" s="187"/>
      <c r="BG187" s="187"/>
      <c r="BH187" s="188"/>
      <c r="BI187" s="192" t="s">
        <v>349</v>
      </c>
      <c r="BJ187" s="193"/>
      <c r="BK187" s="193"/>
      <c r="BL187" s="193"/>
      <c r="BM187" s="193"/>
      <c r="BN187" s="193"/>
      <c r="BO187" s="193"/>
      <c r="BP187" s="193"/>
      <c r="BQ187" s="193"/>
      <c r="BR187" s="194"/>
      <c r="BS187" s="166" t="s">
        <v>184</v>
      </c>
      <c r="BT187" s="167"/>
      <c r="BU187" s="167"/>
      <c r="BV187" s="167"/>
      <c r="BW187" s="167"/>
      <c r="BX187" s="167"/>
      <c r="BY187" s="167"/>
      <c r="BZ187" s="167"/>
      <c r="CA187" s="167"/>
      <c r="CB187" s="168"/>
      <c r="CC187" s="172"/>
      <c r="CD187" s="173"/>
      <c r="CE187" s="173"/>
      <c r="CF187" s="173"/>
      <c r="CG187" s="173"/>
      <c r="CH187" s="173"/>
      <c r="CI187" s="173"/>
      <c r="CJ187" s="173"/>
      <c r="CK187" s="173"/>
      <c r="CL187" s="174"/>
      <c r="CM187" s="163">
        <v>95</v>
      </c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5"/>
      <c r="CY187" s="163">
        <v>95</v>
      </c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5"/>
      <c r="DK187" s="163">
        <v>100</v>
      </c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5"/>
      <c r="DW187" s="163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5"/>
      <c r="EH187" s="163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5"/>
      <c r="ES187" s="166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8"/>
    </row>
    <row r="188" spans="1:161" s="2" customFormat="1" ht="83.25" customHeight="1">
      <c r="A188" s="177"/>
      <c r="B188" s="178"/>
      <c r="C188" s="178"/>
      <c r="D188" s="178"/>
      <c r="E188" s="178"/>
      <c r="F188" s="178"/>
      <c r="G188" s="178"/>
      <c r="H188" s="178"/>
      <c r="I188" s="178"/>
      <c r="J188" s="179"/>
      <c r="K188" s="156"/>
      <c r="L188" s="157"/>
      <c r="M188" s="157"/>
      <c r="N188" s="157"/>
      <c r="O188" s="157"/>
      <c r="P188" s="157"/>
      <c r="Q188" s="157"/>
      <c r="R188" s="157"/>
      <c r="S188" s="157"/>
      <c r="T188" s="158"/>
      <c r="U188" s="186"/>
      <c r="V188" s="187"/>
      <c r="W188" s="187"/>
      <c r="X188" s="187"/>
      <c r="Y188" s="187"/>
      <c r="Z188" s="187"/>
      <c r="AA188" s="187"/>
      <c r="AB188" s="187"/>
      <c r="AC188" s="187"/>
      <c r="AD188" s="188"/>
      <c r="AE188" s="186"/>
      <c r="AF188" s="187"/>
      <c r="AG188" s="187"/>
      <c r="AH188" s="187"/>
      <c r="AI188" s="187"/>
      <c r="AJ188" s="187"/>
      <c r="AK188" s="187"/>
      <c r="AL188" s="187"/>
      <c r="AM188" s="187"/>
      <c r="AN188" s="188"/>
      <c r="AO188" s="156"/>
      <c r="AP188" s="157"/>
      <c r="AQ188" s="157"/>
      <c r="AR188" s="157"/>
      <c r="AS188" s="157"/>
      <c r="AT188" s="157"/>
      <c r="AU188" s="157"/>
      <c r="AV188" s="157"/>
      <c r="AW188" s="157"/>
      <c r="AX188" s="158"/>
      <c r="AY188" s="186"/>
      <c r="AZ188" s="187"/>
      <c r="BA188" s="187"/>
      <c r="BB188" s="187"/>
      <c r="BC188" s="187"/>
      <c r="BD188" s="187"/>
      <c r="BE188" s="187"/>
      <c r="BF188" s="187"/>
      <c r="BG188" s="187"/>
      <c r="BH188" s="188"/>
      <c r="BI188" s="192" t="s">
        <v>493</v>
      </c>
      <c r="BJ188" s="193"/>
      <c r="BK188" s="193"/>
      <c r="BL188" s="193"/>
      <c r="BM188" s="193"/>
      <c r="BN188" s="193"/>
      <c r="BO188" s="193"/>
      <c r="BP188" s="193"/>
      <c r="BQ188" s="193"/>
      <c r="BR188" s="194"/>
      <c r="BS188" s="166" t="s">
        <v>494</v>
      </c>
      <c r="BT188" s="167"/>
      <c r="BU188" s="167"/>
      <c r="BV188" s="167"/>
      <c r="BW188" s="167"/>
      <c r="BX188" s="167"/>
      <c r="BY188" s="167"/>
      <c r="BZ188" s="167"/>
      <c r="CA188" s="167"/>
      <c r="CB188" s="168"/>
      <c r="CC188" s="172"/>
      <c r="CD188" s="173"/>
      <c r="CE188" s="173"/>
      <c r="CF188" s="173"/>
      <c r="CG188" s="173"/>
      <c r="CH188" s="173"/>
      <c r="CI188" s="173"/>
      <c r="CJ188" s="173"/>
      <c r="CK188" s="173"/>
      <c r="CL188" s="174"/>
      <c r="CM188" s="163">
        <v>0</v>
      </c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5"/>
      <c r="CY188" s="163">
        <v>0</v>
      </c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5"/>
      <c r="DK188" s="163">
        <v>0</v>
      </c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5"/>
      <c r="DW188" s="163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5"/>
      <c r="EH188" s="163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5"/>
      <c r="ES188" s="166"/>
      <c r="ET188" s="167"/>
      <c r="EU188" s="167"/>
      <c r="EV188" s="167"/>
      <c r="EW188" s="167"/>
      <c r="EX188" s="167"/>
      <c r="EY188" s="167"/>
      <c r="EZ188" s="167"/>
      <c r="FA188" s="167"/>
      <c r="FB188" s="167"/>
      <c r="FC188" s="167"/>
      <c r="FD188" s="167"/>
      <c r="FE188" s="168"/>
    </row>
    <row r="189" spans="1:161" s="2" customFormat="1" ht="39.75" customHeight="1">
      <c r="A189" s="180"/>
      <c r="B189" s="181"/>
      <c r="C189" s="181"/>
      <c r="D189" s="181"/>
      <c r="E189" s="181"/>
      <c r="F189" s="181"/>
      <c r="G189" s="181"/>
      <c r="H189" s="181"/>
      <c r="I189" s="181"/>
      <c r="J189" s="182"/>
      <c r="K189" s="159"/>
      <c r="L189" s="160"/>
      <c r="M189" s="160"/>
      <c r="N189" s="160"/>
      <c r="O189" s="160"/>
      <c r="P189" s="160"/>
      <c r="Q189" s="160"/>
      <c r="R189" s="160"/>
      <c r="S189" s="160"/>
      <c r="T189" s="161"/>
      <c r="U189" s="189"/>
      <c r="V189" s="190"/>
      <c r="W189" s="190"/>
      <c r="X189" s="190"/>
      <c r="Y189" s="190"/>
      <c r="Z189" s="190"/>
      <c r="AA189" s="190"/>
      <c r="AB189" s="190"/>
      <c r="AC189" s="190"/>
      <c r="AD189" s="191"/>
      <c r="AE189" s="189"/>
      <c r="AF189" s="190"/>
      <c r="AG189" s="190"/>
      <c r="AH189" s="190"/>
      <c r="AI189" s="190"/>
      <c r="AJ189" s="190"/>
      <c r="AK189" s="190"/>
      <c r="AL189" s="190"/>
      <c r="AM189" s="190"/>
      <c r="AN189" s="191"/>
      <c r="AO189" s="159"/>
      <c r="AP189" s="160"/>
      <c r="AQ189" s="160"/>
      <c r="AR189" s="160"/>
      <c r="AS189" s="160"/>
      <c r="AT189" s="160"/>
      <c r="AU189" s="160"/>
      <c r="AV189" s="160"/>
      <c r="AW189" s="160"/>
      <c r="AX189" s="161"/>
      <c r="AY189" s="189"/>
      <c r="AZ189" s="190"/>
      <c r="BA189" s="190"/>
      <c r="BB189" s="190"/>
      <c r="BC189" s="190"/>
      <c r="BD189" s="190"/>
      <c r="BE189" s="190"/>
      <c r="BF189" s="190"/>
      <c r="BG189" s="190"/>
      <c r="BH189" s="191"/>
      <c r="BI189" s="192" t="s">
        <v>350</v>
      </c>
      <c r="BJ189" s="193"/>
      <c r="BK189" s="193"/>
      <c r="BL189" s="193"/>
      <c r="BM189" s="193"/>
      <c r="BN189" s="193"/>
      <c r="BO189" s="193"/>
      <c r="BP189" s="193"/>
      <c r="BQ189" s="193"/>
      <c r="BR189" s="194"/>
      <c r="BS189" s="166" t="s">
        <v>184</v>
      </c>
      <c r="BT189" s="167"/>
      <c r="BU189" s="167"/>
      <c r="BV189" s="167"/>
      <c r="BW189" s="167"/>
      <c r="BX189" s="167"/>
      <c r="BY189" s="167"/>
      <c r="BZ189" s="167"/>
      <c r="CA189" s="167"/>
      <c r="CB189" s="168"/>
      <c r="CC189" s="172"/>
      <c r="CD189" s="173"/>
      <c r="CE189" s="173"/>
      <c r="CF189" s="173"/>
      <c r="CG189" s="173"/>
      <c r="CH189" s="173"/>
      <c r="CI189" s="173"/>
      <c r="CJ189" s="173"/>
      <c r="CK189" s="173"/>
      <c r="CL189" s="174"/>
      <c r="CM189" s="163">
        <v>100</v>
      </c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5"/>
      <c r="CY189" s="163">
        <v>100</v>
      </c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5"/>
      <c r="DK189" s="163">
        <v>100</v>
      </c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5"/>
      <c r="DW189" s="163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5"/>
      <c r="EH189" s="163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5"/>
      <c r="ES189" s="166"/>
      <c r="ET189" s="167"/>
      <c r="EU189" s="167"/>
      <c r="EV189" s="167"/>
      <c r="EW189" s="167"/>
      <c r="EX189" s="167"/>
      <c r="EY189" s="167"/>
      <c r="EZ189" s="167"/>
      <c r="FA189" s="167"/>
      <c r="FB189" s="167"/>
      <c r="FC189" s="167"/>
      <c r="FD189" s="167"/>
      <c r="FE189" s="168"/>
    </row>
    <row r="190" spans="1:161" s="2" customFormat="1" ht="49.5" customHeight="1">
      <c r="A190" s="144" t="s">
        <v>373</v>
      </c>
      <c r="B190" s="175"/>
      <c r="C190" s="175"/>
      <c r="D190" s="175"/>
      <c r="E190" s="175"/>
      <c r="F190" s="175"/>
      <c r="G190" s="175"/>
      <c r="H190" s="175"/>
      <c r="I190" s="175"/>
      <c r="J190" s="176"/>
      <c r="K190" s="153" t="s">
        <v>382</v>
      </c>
      <c r="L190" s="154"/>
      <c r="M190" s="154"/>
      <c r="N190" s="154"/>
      <c r="O190" s="154"/>
      <c r="P190" s="154"/>
      <c r="Q190" s="154"/>
      <c r="R190" s="154"/>
      <c r="S190" s="154"/>
      <c r="T190" s="155"/>
      <c r="U190" s="183" t="s">
        <v>498</v>
      </c>
      <c r="V190" s="184"/>
      <c r="W190" s="184"/>
      <c r="X190" s="184"/>
      <c r="Y190" s="184"/>
      <c r="Z190" s="184"/>
      <c r="AA190" s="184"/>
      <c r="AB190" s="184"/>
      <c r="AC190" s="184"/>
      <c r="AD190" s="185"/>
      <c r="AE190" s="183" t="s">
        <v>375</v>
      </c>
      <c r="AF190" s="184"/>
      <c r="AG190" s="184"/>
      <c r="AH190" s="184"/>
      <c r="AI190" s="184"/>
      <c r="AJ190" s="184"/>
      <c r="AK190" s="184"/>
      <c r="AL190" s="184"/>
      <c r="AM190" s="184"/>
      <c r="AN190" s="185"/>
      <c r="AO190" s="153" t="s">
        <v>347</v>
      </c>
      <c r="AP190" s="154"/>
      <c r="AQ190" s="154"/>
      <c r="AR190" s="154"/>
      <c r="AS190" s="154"/>
      <c r="AT190" s="154"/>
      <c r="AU190" s="154"/>
      <c r="AV190" s="154"/>
      <c r="AW190" s="154"/>
      <c r="AX190" s="155"/>
      <c r="AY190" s="183"/>
      <c r="AZ190" s="184"/>
      <c r="BA190" s="184"/>
      <c r="BB190" s="184"/>
      <c r="BC190" s="184"/>
      <c r="BD190" s="184"/>
      <c r="BE190" s="184"/>
      <c r="BF190" s="184"/>
      <c r="BG190" s="184"/>
      <c r="BH190" s="185"/>
      <c r="BI190" s="192" t="s">
        <v>348</v>
      </c>
      <c r="BJ190" s="193"/>
      <c r="BK190" s="193"/>
      <c r="BL190" s="193"/>
      <c r="BM190" s="193"/>
      <c r="BN190" s="193"/>
      <c r="BO190" s="193"/>
      <c r="BP190" s="193"/>
      <c r="BQ190" s="193"/>
      <c r="BR190" s="194"/>
      <c r="BS190" s="166" t="s">
        <v>184</v>
      </c>
      <c r="BT190" s="167"/>
      <c r="BU190" s="167"/>
      <c r="BV190" s="167"/>
      <c r="BW190" s="167"/>
      <c r="BX190" s="167"/>
      <c r="BY190" s="167"/>
      <c r="BZ190" s="167"/>
      <c r="CA190" s="167"/>
      <c r="CB190" s="168"/>
      <c r="CC190" s="172"/>
      <c r="CD190" s="173"/>
      <c r="CE190" s="173"/>
      <c r="CF190" s="173"/>
      <c r="CG190" s="173"/>
      <c r="CH190" s="173"/>
      <c r="CI190" s="173"/>
      <c r="CJ190" s="173"/>
      <c r="CK190" s="173"/>
      <c r="CL190" s="174"/>
      <c r="CM190" s="163">
        <v>100</v>
      </c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5"/>
      <c r="CY190" s="163">
        <v>100</v>
      </c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5"/>
      <c r="DK190" s="163">
        <v>100</v>
      </c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5"/>
      <c r="DW190" s="163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5"/>
      <c r="EH190" s="163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5"/>
      <c r="ES190" s="166"/>
      <c r="ET190" s="167"/>
      <c r="EU190" s="167"/>
      <c r="EV190" s="167"/>
      <c r="EW190" s="167"/>
      <c r="EX190" s="167"/>
      <c r="EY190" s="167"/>
      <c r="EZ190" s="167"/>
      <c r="FA190" s="167"/>
      <c r="FB190" s="167"/>
      <c r="FC190" s="167"/>
      <c r="FD190" s="167"/>
      <c r="FE190" s="168"/>
    </row>
    <row r="191" spans="1:161" s="2" customFormat="1" ht="76.5" customHeight="1">
      <c r="A191" s="177"/>
      <c r="B191" s="178"/>
      <c r="C191" s="178"/>
      <c r="D191" s="178"/>
      <c r="E191" s="178"/>
      <c r="F191" s="178"/>
      <c r="G191" s="178"/>
      <c r="H191" s="178"/>
      <c r="I191" s="178"/>
      <c r="J191" s="179"/>
      <c r="K191" s="156"/>
      <c r="L191" s="157"/>
      <c r="M191" s="157"/>
      <c r="N191" s="157"/>
      <c r="O191" s="157"/>
      <c r="P191" s="157"/>
      <c r="Q191" s="157"/>
      <c r="R191" s="157"/>
      <c r="S191" s="157"/>
      <c r="T191" s="158"/>
      <c r="U191" s="186"/>
      <c r="V191" s="187"/>
      <c r="W191" s="187"/>
      <c r="X191" s="187"/>
      <c r="Y191" s="187"/>
      <c r="Z191" s="187"/>
      <c r="AA191" s="187"/>
      <c r="AB191" s="187"/>
      <c r="AC191" s="187"/>
      <c r="AD191" s="188"/>
      <c r="AE191" s="186"/>
      <c r="AF191" s="187"/>
      <c r="AG191" s="187"/>
      <c r="AH191" s="187"/>
      <c r="AI191" s="187"/>
      <c r="AJ191" s="187"/>
      <c r="AK191" s="187"/>
      <c r="AL191" s="187"/>
      <c r="AM191" s="187"/>
      <c r="AN191" s="188"/>
      <c r="AO191" s="156"/>
      <c r="AP191" s="157"/>
      <c r="AQ191" s="157"/>
      <c r="AR191" s="157"/>
      <c r="AS191" s="157"/>
      <c r="AT191" s="157"/>
      <c r="AU191" s="157"/>
      <c r="AV191" s="157"/>
      <c r="AW191" s="157"/>
      <c r="AX191" s="158"/>
      <c r="AY191" s="186"/>
      <c r="AZ191" s="187"/>
      <c r="BA191" s="187"/>
      <c r="BB191" s="187"/>
      <c r="BC191" s="187"/>
      <c r="BD191" s="187"/>
      <c r="BE191" s="187"/>
      <c r="BF191" s="187"/>
      <c r="BG191" s="187"/>
      <c r="BH191" s="188"/>
      <c r="BI191" s="192" t="s">
        <v>349</v>
      </c>
      <c r="BJ191" s="193"/>
      <c r="BK191" s="193"/>
      <c r="BL191" s="193"/>
      <c r="BM191" s="193"/>
      <c r="BN191" s="193"/>
      <c r="BO191" s="193"/>
      <c r="BP191" s="193"/>
      <c r="BQ191" s="193"/>
      <c r="BR191" s="194"/>
      <c r="BS191" s="166" t="s">
        <v>184</v>
      </c>
      <c r="BT191" s="167"/>
      <c r="BU191" s="167"/>
      <c r="BV191" s="167"/>
      <c r="BW191" s="167"/>
      <c r="BX191" s="167"/>
      <c r="BY191" s="167"/>
      <c r="BZ191" s="167"/>
      <c r="CA191" s="167"/>
      <c r="CB191" s="168"/>
      <c r="CC191" s="172"/>
      <c r="CD191" s="173"/>
      <c r="CE191" s="173"/>
      <c r="CF191" s="173"/>
      <c r="CG191" s="173"/>
      <c r="CH191" s="173"/>
      <c r="CI191" s="173"/>
      <c r="CJ191" s="173"/>
      <c r="CK191" s="173"/>
      <c r="CL191" s="174"/>
      <c r="CM191" s="163">
        <v>95</v>
      </c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5"/>
      <c r="CY191" s="163">
        <v>95</v>
      </c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5"/>
      <c r="DK191" s="163">
        <v>100</v>
      </c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5"/>
      <c r="DW191" s="163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5"/>
      <c r="EH191" s="163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5"/>
      <c r="ES191" s="166"/>
      <c r="ET191" s="167"/>
      <c r="EU191" s="167"/>
      <c r="EV191" s="167"/>
      <c r="EW191" s="167"/>
      <c r="EX191" s="167"/>
      <c r="EY191" s="167"/>
      <c r="EZ191" s="167"/>
      <c r="FA191" s="167"/>
      <c r="FB191" s="167"/>
      <c r="FC191" s="167"/>
      <c r="FD191" s="167"/>
      <c r="FE191" s="168"/>
    </row>
    <row r="192" spans="1:161" s="2" customFormat="1" ht="81" customHeight="1">
      <c r="A192" s="177"/>
      <c r="B192" s="178"/>
      <c r="C192" s="178"/>
      <c r="D192" s="178"/>
      <c r="E192" s="178"/>
      <c r="F192" s="178"/>
      <c r="G192" s="178"/>
      <c r="H192" s="178"/>
      <c r="I192" s="178"/>
      <c r="J192" s="179"/>
      <c r="K192" s="156"/>
      <c r="L192" s="157"/>
      <c r="M192" s="157"/>
      <c r="N192" s="157"/>
      <c r="O192" s="157"/>
      <c r="P192" s="157"/>
      <c r="Q192" s="157"/>
      <c r="R192" s="157"/>
      <c r="S192" s="157"/>
      <c r="T192" s="158"/>
      <c r="U192" s="186"/>
      <c r="V192" s="187"/>
      <c r="W192" s="187"/>
      <c r="X192" s="187"/>
      <c r="Y192" s="187"/>
      <c r="Z192" s="187"/>
      <c r="AA192" s="187"/>
      <c r="AB192" s="187"/>
      <c r="AC192" s="187"/>
      <c r="AD192" s="188"/>
      <c r="AE192" s="186"/>
      <c r="AF192" s="187"/>
      <c r="AG192" s="187"/>
      <c r="AH192" s="187"/>
      <c r="AI192" s="187"/>
      <c r="AJ192" s="187"/>
      <c r="AK192" s="187"/>
      <c r="AL192" s="187"/>
      <c r="AM192" s="187"/>
      <c r="AN192" s="188"/>
      <c r="AO192" s="156"/>
      <c r="AP192" s="157"/>
      <c r="AQ192" s="157"/>
      <c r="AR192" s="157"/>
      <c r="AS192" s="157"/>
      <c r="AT192" s="157"/>
      <c r="AU192" s="157"/>
      <c r="AV192" s="157"/>
      <c r="AW192" s="157"/>
      <c r="AX192" s="158"/>
      <c r="AY192" s="186"/>
      <c r="AZ192" s="187"/>
      <c r="BA192" s="187"/>
      <c r="BB192" s="187"/>
      <c r="BC192" s="187"/>
      <c r="BD192" s="187"/>
      <c r="BE192" s="187"/>
      <c r="BF192" s="187"/>
      <c r="BG192" s="187"/>
      <c r="BH192" s="188"/>
      <c r="BI192" s="192" t="s">
        <v>493</v>
      </c>
      <c r="BJ192" s="193"/>
      <c r="BK192" s="193"/>
      <c r="BL192" s="193"/>
      <c r="BM192" s="193"/>
      <c r="BN192" s="193"/>
      <c r="BO192" s="193"/>
      <c r="BP192" s="193"/>
      <c r="BQ192" s="193"/>
      <c r="BR192" s="194"/>
      <c r="BS192" s="166" t="s">
        <v>494</v>
      </c>
      <c r="BT192" s="167"/>
      <c r="BU192" s="167"/>
      <c r="BV192" s="167"/>
      <c r="BW192" s="167"/>
      <c r="BX192" s="167"/>
      <c r="BY192" s="167"/>
      <c r="BZ192" s="167"/>
      <c r="CA192" s="167"/>
      <c r="CB192" s="168"/>
      <c r="CC192" s="172"/>
      <c r="CD192" s="173"/>
      <c r="CE192" s="173"/>
      <c r="CF192" s="173"/>
      <c r="CG192" s="173"/>
      <c r="CH192" s="173"/>
      <c r="CI192" s="173"/>
      <c r="CJ192" s="173"/>
      <c r="CK192" s="173"/>
      <c r="CL192" s="174"/>
      <c r="CM192" s="163">
        <v>0</v>
      </c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5"/>
      <c r="CY192" s="163">
        <v>0</v>
      </c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5"/>
      <c r="DK192" s="163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5"/>
      <c r="DW192" s="163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5"/>
      <c r="EH192" s="163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5"/>
      <c r="ES192" s="166"/>
      <c r="ET192" s="167"/>
      <c r="EU192" s="167"/>
      <c r="EV192" s="167"/>
      <c r="EW192" s="167"/>
      <c r="EX192" s="167"/>
      <c r="EY192" s="167"/>
      <c r="EZ192" s="167"/>
      <c r="FA192" s="167"/>
      <c r="FB192" s="167"/>
      <c r="FC192" s="167"/>
      <c r="FD192" s="167"/>
      <c r="FE192" s="168"/>
    </row>
    <row r="193" spans="1:161" s="2" customFormat="1" ht="45.75" customHeight="1">
      <c r="A193" s="180"/>
      <c r="B193" s="181"/>
      <c r="C193" s="181"/>
      <c r="D193" s="181"/>
      <c r="E193" s="181"/>
      <c r="F193" s="181"/>
      <c r="G193" s="181"/>
      <c r="H193" s="181"/>
      <c r="I193" s="181"/>
      <c r="J193" s="182"/>
      <c r="K193" s="159"/>
      <c r="L193" s="160"/>
      <c r="M193" s="160"/>
      <c r="N193" s="160"/>
      <c r="O193" s="160"/>
      <c r="P193" s="160"/>
      <c r="Q193" s="160"/>
      <c r="R193" s="160"/>
      <c r="S193" s="160"/>
      <c r="T193" s="161"/>
      <c r="U193" s="189"/>
      <c r="V193" s="190"/>
      <c r="W193" s="190"/>
      <c r="X193" s="190"/>
      <c r="Y193" s="190"/>
      <c r="Z193" s="190"/>
      <c r="AA193" s="190"/>
      <c r="AB193" s="190"/>
      <c r="AC193" s="190"/>
      <c r="AD193" s="191"/>
      <c r="AE193" s="189"/>
      <c r="AF193" s="190"/>
      <c r="AG193" s="190"/>
      <c r="AH193" s="190"/>
      <c r="AI193" s="190"/>
      <c r="AJ193" s="190"/>
      <c r="AK193" s="190"/>
      <c r="AL193" s="190"/>
      <c r="AM193" s="190"/>
      <c r="AN193" s="191"/>
      <c r="AO193" s="159"/>
      <c r="AP193" s="160"/>
      <c r="AQ193" s="160"/>
      <c r="AR193" s="160"/>
      <c r="AS193" s="160"/>
      <c r="AT193" s="160"/>
      <c r="AU193" s="160"/>
      <c r="AV193" s="160"/>
      <c r="AW193" s="160"/>
      <c r="AX193" s="161"/>
      <c r="AY193" s="189"/>
      <c r="AZ193" s="190"/>
      <c r="BA193" s="190"/>
      <c r="BB193" s="190"/>
      <c r="BC193" s="190"/>
      <c r="BD193" s="190"/>
      <c r="BE193" s="190"/>
      <c r="BF193" s="190"/>
      <c r="BG193" s="190"/>
      <c r="BH193" s="191"/>
      <c r="BI193" s="192" t="s">
        <v>350</v>
      </c>
      <c r="BJ193" s="193"/>
      <c r="BK193" s="193"/>
      <c r="BL193" s="193"/>
      <c r="BM193" s="193"/>
      <c r="BN193" s="193"/>
      <c r="BO193" s="193"/>
      <c r="BP193" s="193"/>
      <c r="BQ193" s="193"/>
      <c r="BR193" s="194"/>
      <c r="BS193" s="166" t="s">
        <v>184</v>
      </c>
      <c r="BT193" s="167"/>
      <c r="BU193" s="167"/>
      <c r="BV193" s="167"/>
      <c r="BW193" s="167"/>
      <c r="BX193" s="167"/>
      <c r="BY193" s="167"/>
      <c r="BZ193" s="167"/>
      <c r="CA193" s="167"/>
      <c r="CB193" s="168"/>
      <c r="CC193" s="172"/>
      <c r="CD193" s="173"/>
      <c r="CE193" s="173"/>
      <c r="CF193" s="173"/>
      <c r="CG193" s="173"/>
      <c r="CH193" s="173"/>
      <c r="CI193" s="173"/>
      <c r="CJ193" s="173"/>
      <c r="CK193" s="173"/>
      <c r="CL193" s="174"/>
      <c r="CM193" s="163">
        <v>100</v>
      </c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5"/>
      <c r="CY193" s="163">
        <v>100</v>
      </c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5"/>
      <c r="DK193" s="163">
        <v>100</v>
      </c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5"/>
      <c r="DW193" s="163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5"/>
      <c r="EH193" s="163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5"/>
      <c r="ES193" s="166"/>
      <c r="ET193" s="167"/>
      <c r="EU193" s="167"/>
      <c r="EV193" s="167"/>
      <c r="EW193" s="167"/>
      <c r="EX193" s="167"/>
      <c r="EY193" s="167"/>
      <c r="EZ193" s="167"/>
      <c r="FA193" s="167"/>
      <c r="FB193" s="167"/>
      <c r="FC193" s="167"/>
      <c r="FD193" s="167"/>
      <c r="FE193" s="168"/>
    </row>
    <row r="194" spans="1:161" s="2" customFormat="1" ht="49.5" customHeight="1">
      <c r="A194" s="144" t="s">
        <v>511</v>
      </c>
      <c r="B194" s="175"/>
      <c r="C194" s="175"/>
      <c r="D194" s="175"/>
      <c r="E194" s="175"/>
      <c r="F194" s="175"/>
      <c r="G194" s="175"/>
      <c r="H194" s="175"/>
      <c r="I194" s="175"/>
      <c r="J194" s="176"/>
      <c r="K194" s="153" t="s">
        <v>382</v>
      </c>
      <c r="L194" s="154"/>
      <c r="M194" s="154"/>
      <c r="N194" s="154"/>
      <c r="O194" s="154"/>
      <c r="P194" s="154"/>
      <c r="Q194" s="154"/>
      <c r="R194" s="154"/>
      <c r="S194" s="154"/>
      <c r="T194" s="155"/>
      <c r="U194" s="183" t="s">
        <v>498</v>
      </c>
      <c r="V194" s="184"/>
      <c r="W194" s="184"/>
      <c r="X194" s="184"/>
      <c r="Y194" s="184"/>
      <c r="Z194" s="184"/>
      <c r="AA194" s="184"/>
      <c r="AB194" s="184"/>
      <c r="AC194" s="184"/>
      <c r="AD194" s="185"/>
      <c r="AE194" s="183" t="s">
        <v>375</v>
      </c>
      <c r="AF194" s="184"/>
      <c r="AG194" s="184"/>
      <c r="AH194" s="184"/>
      <c r="AI194" s="184"/>
      <c r="AJ194" s="184"/>
      <c r="AK194" s="184"/>
      <c r="AL194" s="184"/>
      <c r="AM194" s="184"/>
      <c r="AN194" s="185"/>
      <c r="AO194" s="153" t="s">
        <v>510</v>
      </c>
      <c r="AP194" s="154"/>
      <c r="AQ194" s="154"/>
      <c r="AR194" s="154"/>
      <c r="AS194" s="154"/>
      <c r="AT194" s="154"/>
      <c r="AU194" s="154"/>
      <c r="AV194" s="154"/>
      <c r="AW194" s="154"/>
      <c r="AX194" s="155"/>
      <c r="AY194" s="183"/>
      <c r="AZ194" s="184"/>
      <c r="BA194" s="184"/>
      <c r="BB194" s="184"/>
      <c r="BC194" s="184"/>
      <c r="BD194" s="184"/>
      <c r="BE194" s="184"/>
      <c r="BF194" s="184"/>
      <c r="BG194" s="184"/>
      <c r="BH194" s="185"/>
      <c r="BI194" s="192" t="s">
        <v>348</v>
      </c>
      <c r="BJ194" s="193"/>
      <c r="BK194" s="193"/>
      <c r="BL194" s="193"/>
      <c r="BM194" s="193"/>
      <c r="BN194" s="193"/>
      <c r="BO194" s="193"/>
      <c r="BP194" s="193"/>
      <c r="BQ194" s="193"/>
      <c r="BR194" s="194"/>
      <c r="BS194" s="166" t="s">
        <v>184</v>
      </c>
      <c r="BT194" s="167"/>
      <c r="BU194" s="167"/>
      <c r="BV194" s="167"/>
      <c r="BW194" s="167"/>
      <c r="BX194" s="167"/>
      <c r="BY194" s="167"/>
      <c r="BZ194" s="167"/>
      <c r="CA194" s="167"/>
      <c r="CB194" s="168"/>
      <c r="CC194" s="172"/>
      <c r="CD194" s="173"/>
      <c r="CE194" s="173"/>
      <c r="CF194" s="173"/>
      <c r="CG194" s="173"/>
      <c r="CH194" s="173"/>
      <c r="CI194" s="173"/>
      <c r="CJ194" s="173"/>
      <c r="CK194" s="173"/>
      <c r="CL194" s="174"/>
      <c r="CM194" s="163">
        <v>100</v>
      </c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5"/>
      <c r="CY194" s="163">
        <v>100</v>
      </c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5"/>
      <c r="DK194" s="163">
        <v>100</v>
      </c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5"/>
      <c r="DW194" s="163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5"/>
      <c r="EH194" s="163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5"/>
      <c r="ES194" s="166"/>
      <c r="ET194" s="167"/>
      <c r="EU194" s="167"/>
      <c r="EV194" s="167"/>
      <c r="EW194" s="167"/>
      <c r="EX194" s="167"/>
      <c r="EY194" s="167"/>
      <c r="EZ194" s="167"/>
      <c r="FA194" s="167"/>
      <c r="FB194" s="167"/>
      <c r="FC194" s="167"/>
      <c r="FD194" s="167"/>
      <c r="FE194" s="168"/>
    </row>
    <row r="195" spans="1:161" s="2" customFormat="1" ht="76.5" customHeight="1">
      <c r="A195" s="177"/>
      <c r="B195" s="178"/>
      <c r="C195" s="178"/>
      <c r="D195" s="178"/>
      <c r="E195" s="178"/>
      <c r="F195" s="178"/>
      <c r="G195" s="178"/>
      <c r="H195" s="178"/>
      <c r="I195" s="178"/>
      <c r="J195" s="179"/>
      <c r="K195" s="156"/>
      <c r="L195" s="157"/>
      <c r="M195" s="157"/>
      <c r="N195" s="157"/>
      <c r="O195" s="157"/>
      <c r="P195" s="157"/>
      <c r="Q195" s="157"/>
      <c r="R195" s="157"/>
      <c r="S195" s="157"/>
      <c r="T195" s="158"/>
      <c r="U195" s="186"/>
      <c r="V195" s="187"/>
      <c r="W195" s="187"/>
      <c r="X195" s="187"/>
      <c r="Y195" s="187"/>
      <c r="Z195" s="187"/>
      <c r="AA195" s="187"/>
      <c r="AB195" s="187"/>
      <c r="AC195" s="187"/>
      <c r="AD195" s="188"/>
      <c r="AE195" s="186"/>
      <c r="AF195" s="187"/>
      <c r="AG195" s="187"/>
      <c r="AH195" s="187"/>
      <c r="AI195" s="187"/>
      <c r="AJ195" s="187"/>
      <c r="AK195" s="187"/>
      <c r="AL195" s="187"/>
      <c r="AM195" s="187"/>
      <c r="AN195" s="188"/>
      <c r="AO195" s="156"/>
      <c r="AP195" s="157"/>
      <c r="AQ195" s="157"/>
      <c r="AR195" s="157"/>
      <c r="AS195" s="157"/>
      <c r="AT195" s="157"/>
      <c r="AU195" s="157"/>
      <c r="AV195" s="157"/>
      <c r="AW195" s="157"/>
      <c r="AX195" s="158"/>
      <c r="AY195" s="186"/>
      <c r="AZ195" s="187"/>
      <c r="BA195" s="187"/>
      <c r="BB195" s="187"/>
      <c r="BC195" s="187"/>
      <c r="BD195" s="187"/>
      <c r="BE195" s="187"/>
      <c r="BF195" s="187"/>
      <c r="BG195" s="187"/>
      <c r="BH195" s="188"/>
      <c r="BI195" s="192" t="s">
        <v>349</v>
      </c>
      <c r="BJ195" s="193"/>
      <c r="BK195" s="193"/>
      <c r="BL195" s="193"/>
      <c r="BM195" s="193"/>
      <c r="BN195" s="193"/>
      <c r="BO195" s="193"/>
      <c r="BP195" s="193"/>
      <c r="BQ195" s="193"/>
      <c r="BR195" s="194"/>
      <c r="BS195" s="166" t="s">
        <v>184</v>
      </c>
      <c r="BT195" s="167"/>
      <c r="BU195" s="167"/>
      <c r="BV195" s="167"/>
      <c r="BW195" s="167"/>
      <c r="BX195" s="167"/>
      <c r="BY195" s="167"/>
      <c r="BZ195" s="167"/>
      <c r="CA195" s="167"/>
      <c r="CB195" s="168"/>
      <c r="CC195" s="172"/>
      <c r="CD195" s="173"/>
      <c r="CE195" s="173"/>
      <c r="CF195" s="173"/>
      <c r="CG195" s="173"/>
      <c r="CH195" s="173"/>
      <c r="CI195" s="173"/>
      <c r="CJ195" s="173"/>
      <c r="CK195" s="173"/>
      <c r="CL195" s="174"/>
      <c r="CM195" s="163">
        <v>95</v>
      </c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5"/>
      <c r="CY195" s="163">
        <v>95</v>
      </c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5"/>
      <c r="DK195" s="163">
        <v>100</v>
      </c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5"/>
      <c r="DW195" s="163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5"/>
      <c r="EH195" s="163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5"/>
      <c r="ES195" s="166"/>
      <c r="ET195" s="167"/>
      <c r="EU195" s="167"/>
      <c r="EV195" s="167"/>
      <c r="EW195" s="167"/>
      <c r="EX195" s="167"/>
      <c r="EY195" s="167"/>
      <c r="EZ195" s="167"/>
      <c r="FA195" s="167"/>
      <c r="FB195" s="167"/>
      <c r="FC195" s="167"/>
      <c r="FD195" s="167"/>
      <c r="FE195" s="168"/>
    </row>
    <row r="196" spans="1:161" s="2" customFormat="1" ht="81" customHeight="1">
      <c r="A196" s="177"/>
      <c r="B196" s="178"/>
      <c r="C196" s="178"/>
      <c r="D196" s="178"/>
      <c r="E196" s="178"/>
      <c r="F196" s="178"/>
      <c r="G196" s="178"/>
      <c r="H196" s="178"/>
      <c r="I196" s="178"/>
      <c r="J196" s="179"/>
      <c r="K196" s="156"/>
      <c r="L196" s="157"/>
      <c r="M196" s="157"/>
      <c r="N196" s="157"/>
      <c r="O196" s="157"/>
      <c r="P196" s="157"/>
      <c r="Q196" s="157"/>
      <c r="R196" s="157"/>
      <c r="S196" s="157"/>
      <c r="T196" s="158"/>
      <c r="U196" s="186"/>
      <c r="V196" s="187"/>
      <c r="W196" s="187"/>
      <c r="X196" s="187"/>
      <c r="Y196" s="187"/>
      <c r="Z196" s="187"/>
      <c r="AA196" s="187"/>
      <c r="AB196" s="187"/>
      <c r="AC196" s="187"/>
      <c r="AD196" s="188"/>
      <c r="AE196" s="186"/>
      <c r="AF196" s="187"/>
      <c r="AG196" s="187"/>
      <c r="AH196" s="187"/>
      <c r="AI196" s="187"/>
      <c r="AJ196" s="187"/>
      <c r="AK196" s="187"/>
      <c r="AL196" s="187"/>
      <c r="AM196" s="187"/>
      <c r="AN196" s="188"/>
      <c r="AO196" s="156"/>
      <c r="AP196" s="157"/>
      <c r="AQ196" s="157"/>
      <c r="AR196" s="157"/>
      <c r="AS196" s="157"/>
      <c r="AT196" s="157"/>
      <c r="AU196" s="157"/>
      <c r="AV196" s="157"/>
      <c r="AW196" s="157"/>
      <c r="AX196" s="158"/>
      <c r="AY196" s="186"/>
      <c r="AZ196" s="187"/>
      <c r="BA196" s="187"/>
      <c r="BB196" s="187"/>
      <c r="BC196" s="187"/>
      <c r="BD196" s="187"/>
      <c r="BE196" s="187"/>
      <c r="BF196" s="187"/>
      <c r="BG196" s="187"/>
      <c r="BH196" s="188"/>
      <c r="BI196" s="192" t="s">
        <v>493</v>
      </c>
      <c r="BJ196" s="193"/>
      <c r="BK196" s="193"/>
      <c r="BL196" s="193"/>
      <c r="BM196" s="193"/>
      <c r="BN196" s="193"/>
      <c r="BO196" s="193"/>
      <c r="BP196" s="193"/>
      <c r="BQ196" s="193"/>
      <c r="BR196" s="194"/>
      <c r="BS196" s="166" t="s">
        <v>494</v>
      </c>
      <c r="BT196" s="167"/>
      <c r="BU196" s="167"/>
      <c r="BV196" s="167"/>
      <c r="BW196" s="167"/>
      <c r="BX196" s="167"/>
      <c r="BY196" s="167"/>
      <c r="BZ196" s="167"/>
      <c r="CA196" s="167"/>
      <c r="CB196" s="168"/>
      <c r="CC196" s="172"/>
      <c r="CD196" s="173"/>
      <c r="CE196" s="173"/>
      <c r="CF196" s="173"/>
      <c r="CG196" s="173"/>
      <c r="CH196" s="173"/>
      <c r="CI196" s="173"/>
      <c r="CJ196" s="173"/>
      <c r="CK196" s="173"/>
      <c r="CL196" s="174"/>
      <c r="CM196" s="163">
        <v>0</v>
      </c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5"/>
      <c r="CY196" s="163">
        <v>0</v>
      </c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5"/>
      <c r="DK196" s="163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5"/>
      <c r="DW196" s="163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5"/>
      <c r="EH196" s="163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5"/>
      <c r="ES196" s="166"/>
      <c r="ET196" s="167"/>
      <c r="EU196" s="167"/>
      <c r="EV196" s="167"/>
      <c r="EW196" s="167"/>
      <c r="EX196" s="167"/>
      <c r="EY196" s="167"/>
      <c r="EZ196" s="167"/>
      <c r="FA196" s="167"/>
      <c r="FB196" s="167"/>
      <c r="FC196" s="167"/>
      <c r="FD196" s="167"/>
      <c r="FE196" s="168"/>
    </row>
    <row r="197" spans="1:161" s="2" customFormat="1" ht="45.75" customHeight="1">
      <c r="A197" s="180"/>
      <c r="B197" s="181"/>
      <c r="C197" s="181"/>
      <c r="D197" s="181"/>
      <c r="E197" s="181"/>
      <c r="F197" s="181"/>
      <c r="G197" s="181"/>
      <c r="H197" s="181"/>
      <c r="I197" s="181"/>
      <c r="J197" s="182"/>
      <c r="K197" s="159"/>
      <c r="L197" s="160"/>
      <c r="M197" s="160"/>
      <c r="N197" s="160"/>
      <c r="O197" s="160"/>
      <c r="P197" s="160"/>
      <c r="Q197" s="160"/>
      <c r="R197" s="160"/>
      <c r="S197" s="160"/>
      <c r="T197" s="161"/>
      <c r="U197" s="189"/>
      <c r="V197" s="190"/>
      <c r="W197" s="190"/>
      <c r="X197" s="190"/>
      <c r="Y197" s="190"/>
      <c r="Z197" s="190"/>
      <c r="AA197" s="190"/>
      <c r="AB197" s="190"/>
      <c r="AC197" s="190"/>
      <c r="AD197" s="191"/>
      <c r="AE197" s="189"/>
      <c r="AF197" s="190"/>
      <c r="AG197" s="190"/>
      <c r="AH197" s="190"/>
      <c r="AI197" s="190"/>
      <c r="AJ197" s="190"/>
      <c r="AK197" s="190"/>
      <c r="AL197" s="190"/>
      <c r="AM197" s="190"/>
      <c r="AN197" s="191"/>
      <c r="AO197" s="159"/>
      <c r="AP197" s="160"/>
      <c r="AQ197" s="160"/>
      <c r="AR197" s="160"/>
      <c r="AS197" s="160"/>
      <c r="AT197" s="160"/>
      <c r="AU197" s="160"/>
      <c r="AV197" s="160"/>
      <c r="AW197" s="160"/>
      <c r="AX197" s="161"/>
      <c r="AY197" s="189"/>
      <c r="AZ197" s="190"/>
      <c r="BA197" s="190"/>
      <c r="BB197" s="190"/>
      <c r="BC197" s="190"/>
      <c r="BD197" s="190"/>
      <c r="BE197" s="190"/>
      <c r="BF197" s="190"/>
      <c r="BG197" s="190"/>
      <c r="BH197" s="191"/>
      <c r="BI197" s="192" t="s">
        <v>350</v>
      </c>
      <c r="BJ197" s="193"/>
      <c r="BK197" s="193"/>
      <c r="BL197" s="193"/>
      <c r="BM197" s="193"/>
      <c r="BN197" s="193"/>
      <c r="BO197" s="193"/>
      <c r="BP197" s="193"/>
      <c r="BQ197" s="193"/>
      <c r="BR197" s="194"/>
      <c r="BS197" s="166" t="s">
        <v>184</v>
      </c>
      <c r="BT197" s="167"/>
      <c r="BU197" s="167"/>
      <c r="BV197" s="167"/>
      <c r="BW197" s="167"/>
      <c r="BX197" s="167"/>
      <c r="BY197" s="167"/>
      <c r="BZ197" s="167"/>
      <c r="CA197" s="167"/>
      <c r="CB197" s="168"/>
      <c r="CC197" s="172"/>
      <c r="CD197" s="173"/>
      <c r="CE197" s="173"/>
      <c r="CF197" s="173"/>
      <c r="CG197" s="173"/>
      <c r="CH197" s="173"/>
      <c r="CI197" s="173"/>
      <c r="CJ197" s="173"/>
      <c r="CK197" s="173"/>
      <c r="CL197" s="174"/>
      <c r="CM197" s="163">
        <v>100</v>
      </c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5"/>
      <c r="CY197" s="163">
        <v>100</v>
      </c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5"/>
      <c r="DK197" s="163">
        <v>100</v>
      </c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5"/>
      <c r="DW197" s="163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5"/>
      <c r="EH197" s="163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5"/>
      <c r="ES197" s="166"/>
      <c r="ET197" s="167"/>
      <c r="EU197" s="167"/>
      <c r="EV197" s="167"/>
      <c r="EW197" s="167"/>
      <c r="EX197" s="167"/>
      <c r="EY197" s="167"/>
      <c r="EZ197" s="167"/>
      <c r="FA197" s="167"/>
      <c r="FB197" s="167"/>
      <c r="FC197" s="167"/>
      <c r="FD197" s="167"/>
      <c r="FE197" s="168"/>
    </row>
    <row r="198" spans="1:161" s="2" customFormat="1" ht="49.5" customHeight="1">
      <c r="A198" s="144" t="s">
        <v>512</v>
      </c>
      <c r="B198" s="175"/>
      <c r="C198" s="175"/>
      <c r="D198" s="175"/>
      <c r="E198" s="175"/>
      <c r="F198" s="175"/>
      <c r="G198" s="175"/>
      <c r="H198" s="175"/>
      <c r="I198" s="175"/>
      <c r="J198" s="176"/>
      <c r="K198" s="153" t="s">
        <v>382</v>
      </c>
      <c r="L198" s="154"/>
      <c r="M198" s="154"/>
      <c r="N198" s="154"/>
      <c r="O198" s="154"/>
      <c r="P198" s="154"/>
      <c r="Q198" s="154"/>
      <c r="R198" s="154"/>
      <c r="S198" s="154"/>
      <c r="T198" s="155"/>
      <c r="U198" s="183" t="s">
        <v>491</v>
      </c>
      <c r="V198" s="184"/>
      <c r="W198" s="184"/>
      <c r="X198" s="184"/>
      <c r="Y198" s="184"/>
      <c r="Z198" s="184"/>
      <c r="AA198" s="184"/>
      <c r="AB198" s="184"/>
      <c r="AC198" s="184"/>
      <c r="AD198" s="185"/>
      <c r="AE198" s="183" t="s">
        <v>513</v>
      </c>
      <c r="AF198" s="184"/>
      <c r="AG198" s="184"/>
      <c r="AH198" s="184"/>
      <c r="AI198" s="184"/>
      <c r="AJ198" s="184"/>
      <c r="AK198" s="184"/>
      <c r="AL198" s="184"/>
      <c r="AM198" s="184"/>
      <c r="AN198" s="185"/>
      <c r="AO198" s="153" t="s">
        <v>347</v>
      </c>
      <c r="AP198" s="154"/>
      <c r="AQ198" s="154"/>
      <c r="AR198" s="154"/>
      <c r="AS198" s="154"/>
      <c r="AT198" s="154"/>
      <c r="AU198" s="154"/>
      <c r="AV198" s="154"/>
      <c r="AW198" s="154"/>
      <c r="AX198" s="155"/>
      <c r="AY198" s="183"/>
      <c r="AZ198" s="184"/>
      <c r="BA198" s="184"/>
      <c r="BB198" s="184"/>
      <c r="BC198" s="184"/>
      <c r="BD198" s="184"/>
      <c r="BE198" s="184"/>
      <c r="BF198" s="184"/>
      <c r="BG198" s="184"/>
      <c r="BH198" s="185"/>
      <c r="BI198" s="192" t="s">
        <v>348</v>
      </c>
      <c r="BJ198" s="193"/>
      <c r="BK198" s="193"/>
      <c r="BL198" s="193"/>
      <c r="BM198" s="193"/>
      <c r="BN198" s="193"/>
      <c r="BO198" s="193"/>
      <c r="BP198" s="193"/>
      <c r="BQ198" s="193"/>
      <c r="BR198" s="194"/>
      <c r="BS198" s="166" t="s">
        <v>184</v>
      </c>
      <c r="BT198" s="167"/>
      <c r="BU198" s="167"/>
      <c r="BV198" s="167"/>
      <c r="BW198" s="167"/>
      <c r="BX198" s="167"/>
      <c r="BY198" s="167"/>
      <c r="BZ198" s="167"/>
      <c r="CA198" s="167"/>
      <c r="CB198" s="168"/>
      <c r="CC198" s="172"/>
      <c r="CD198" s="173"/>
      <c r="CE198" s="173"/>
      <c r="CF198" s="173"/>
      <c r="CG198" s="173"/>
      <c r="CH198" s="173"/>
      <c r="CI198" s="173"/>
      <c r="CJ198" s="173"/>
      <c r="CK198" s="173"/>
      <c r="CL198" s="174"/>
      <c r="CM198" s="163">
        <v>100</v>
      </c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5"/>
      <c r="CY198" s="163">
        <v>100</v>
      </c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5"/>
      <c r="DK198" s="163">
        <v>100</v>
      </c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5"/>
      <c r="DW198" s="163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5"/>
      <c r="EH198" s="163"/>
      <c r="EI198" s="164"/>
      <c r="EJ198" s="164"/>
      <c r="EK198" s="164"/>
      <c r="EL198" s="164"/>
      <c r="EM198" s="164"/>
      <c r="EN198" s="164"/>
      <c r="EO198" s="164"/>
      <c r="EP198" s="164"/>
      <c r="EQ198" s="164"/>
      <c r="ER198" s="165"/>
      <c r="ES198" s="166"/>
      <c r="ET198" s="167"/>
      <c r="EU198" s="167"/>
      <c r="EV198" s="167"/>
      <c r="EW198" s="167"/>
      <c r="EX198" s="167"/>
      <c r="EY198" s="167"/>
      <c r="EZ198" s="167"/>
      <c r="FA198" s="167"/>
      <c r="FB198" s="167"/>
      <c r="FC198" s="167"/>
      <c r="FD198" s="167"/>
      <c r="FE198" s="168"/>
    </row>
    <row r="199" spans="1:161" s="2" customFormat="1" ht="76.5" customHeight="1">
      <c r="A199" s="177"/>
      <c r="B199" s="178"/>
      <c r="C199" s="178"/>
      <c r="D199" s="178"/>
      <c r="E199" s="178"/>
      <c r="F199" s="178"/>
      <c r="G199" s="178"/>
      <c r="H199" s="178"/>
      <c r="I199" s="178"/>
      <c r="J199" s="179"/>
      <c r="K199" s="156"/>
      <c r="L199" s="157"/>
      <c r="M199" s="157"/>
      <c r="N199" s="157"/>
      <c r="O199" s="157"/>
      <c r="P199" s="157"/>
      <c r="Q199" s="157"/>
      <c r="R199" s="157"/>
      <c r="S199" s="157"/>
      <c r="T199" s="158"/>
      <c r="U199" s="186"/>
      <c r="V199" s="187"/>
      <c r="W199" s="187"/>
      <c r="X199" s="187"/>
      <c r="Y199" s="187"/>
      <c r="Z199" s="187"/>
      <c r="AA199" s="187"/>
      <c r="AB199" s="187"/>
      <c r="AC199" s="187"/>
      <c r="AD199" s="188"/>
      <c r="AE199" s="186"/>
      <c r="AF199" s="187"/>
      <c r="AG199" s="187"/>
      <c r="AH199" s="187"/>
      <c r="AI199" s="187"/>
      <c r="AJ199" s="187"/>
      <c r="AK199" s="187"/>
      <c r="AL199" s="187"/>
      <c r="AM199" s="187"/>
      <c r="AN199" s="188"/>
      <c r="AO199" s="156"/>
      <c r="AP199" s="157"/>
      <c r="AQ199" s="157"/>
      <c r="AR199" s="157"/>
      <c r="AS199" s="157"/>
      <c r="AT199" s="157"/>
      <c r="AU199" s="157"/>
      <c r="AV199" s="157"/>
      <c r="AW199" s="157"/>
      <c r="AX199" s="158"/>
      <c r="AY199" s="186"/>
      <c r="AZ199" s="187"/>
      <c r="BA199" s="187"/>
      <c r="BB199" s="187"/>
      <c r="BC199" s="187"/>
      <c r="BD199" s="187"/>
      <c r="BE199" s="187"/>
      <c r="BF199" s="187"/>
      <c r="BG199" s="187"/>
      <c r="BH199" s="188"/>
      <c r="BI199" s="192" t="s">
        <v>349</v>
      </c>
      <c r="BJ199" s="193"/>
      <c r="BK199" s="193"/>
      <c r="BL199" s="193"/>
      <c r="BM199" s="193"/>
      <c r="BN199" s="193"/>
      <c r="BO199" s="193"/>
      <c r="BP199" s="193"/>
      <c r="BQ199" s="193"/>
      <c r="BR199" s="194"/>
      <c r="BS199" s="166" t="s">
        <v>184</v>
      </c>
      <c r="BT199" s="167"/>
      <c r="BU199" s="167"/>
      <c r="BV199" s="167"/>
      <c r="BW199" s="167"/>
      <c r="BX199" s="167"/>
      <c r="BY199" s="167"/>
      <c r="BZ199" s="167"/>
      <c r="CA199" s="167"/>
      <c r="CB199" s="168"/>
      <c r="CC199" s="172"/>
      <c r="CD199" s="173"/>
      <c r="CE199" s="173"/>
      <c r="CF199" s="173"/>
      <c r="CG199" s="173"/>
      <c r="CH199" s="173"/>
      <c r="CI199" s="173"/>
      <c r="CJ199" s="173"/>
      <c r="CK199" s="173"/>
      <c r="CL199" s="174"/>
      <c r="CM199" s="163">
        <v>95</v>
      </c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5"/>
      <c r="CY199" s="163">
        <v>95</v>
      </c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5"/>
      <c r="DK199" s="163">
        <v>100</v>
      </c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5"/>
      <c r="DW199" s="163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5"/>
      <c r="EH199" s="163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5"/>
      <c r="ES199" s="166"/>
      <c r="ET199" s="167"/>
      <c r="EU199" s="167"/>
      <c r="EV199" s="167"/>
      <c r="EW199" s="167"/>
      <c r="EX199" s="167"/>
      <c r="EY199" s="167"/>
      <c r="EZ199" s="167"/>
      <c r="FA199" s="167"/>
      <c r="FB199" s="167"/>
      <c r="FC199" s="167"/>
      <c r="FD199" s="167"/>
      <c r="FE199" s="168"/>
    </row>
    <row r="200" spans="1:161" s="2" customFormat="1" ht="81" customHeight="1">
      <c r="A200" s="177"/>
      <c r="B200" s="178"/>
      <c r="C200" s="178"/>
      <c r="D200" s="178"/>
      <c r="E200" s="178"/>
      <c r="F200" s="178"/>
      <c r="G200" s="178"/>
      <c r="H200" s="178"/>
      <c r="I200" s="178"/>
      <c r="J200" s="179"/>
      <c r="K200" s="156"/>
      <c r="L200" s="157"/>
      <c r="M200" s="157"/>
      <c r="N200" s="157"/>
      <c r="O200" s="157"/>
      <c r="P200" s="157"/>
      <c r="Q200" s="157"/>
      <c r="R200" s="157"/>
      <c r="S200" s="157"/>
      <c r="T200" s="158"/>
      <c r="U200" s="186"/>
      <c r="V200" s="187"/>
      <c r="W200" s="187"/>
      <c r="X200" s="187"/>
      <c r="Y200" s="187"/>
      <c r="Z200" s="187"/>
      <c r="AA200" s="187"/>
      <c r="AB200" s="187"/>
      <c r="AC200" s="187"/>
      <c r="AD200" s="188"/>
      <c r="AE200" s="186"/>
      <c r="AF200" s="187"/>
      <c r="AG200" s="187"/>
      <c r="AH200" s="187"/>
      <c r="AI200" s="187"/>
      <c r="AJ200" s="187"/>
      <c r="AK200" s="187"/>
      <c r="AL200" s="187"/>
      <c r="AM200" s="187"/>
      <c r="AN200" s="188"/>
      <c r="AO200" s="156"/>
      <c r="AP200" s="157"/>
      <c r="AQ200" s="157"/>
      <c r="AR200" s="157"/>
      <c r="AS200" s="157"/>
      <c r="AT200" s="157"/>
      <c r="AU200" s="157"/>
      <c r="AV200" s="157"/>
      <c r="AW200" s="157"/>
      <c r="AX200" s="158"/>
      <c r="AY200" s="186"/>
      <c r="AZ200" s="187"/>
      <c r="BA200" s="187"/>
      <c r="BB200" s="187"/>
      <c r="BC200" s="187"/>
      <c r="BD200" s="187"/>
      <c r="BE200" s="187"/>
      <c r="BF200" s="187"/>
      <c r="BG200" s="187"/>
      <c r="BH200" s="188"/>
      <c r="BI200" s="192" t="s">
        <v>493</v>
      </c>
      <c r="BJ200" s="193"/>
      <c r="BK200" s="193"/>
      <c r="BL200" s="193"/>
      <c r="BM200" s="193"/>
      <c r="BN200" s="193"/>
      <c r="BO200" s="193"/>
      <c r="BP200" s="193"/>
      <c r="BQ200" s="193"/>
      <c r="BR200" s="194"/>
      <c r="BS200" s="166" t="s">
        <v>494</v>
      </c>
      <c r="BT200" s="167"/>
      <c r="BU200" s="167"/>
      <c r="BV200" s="167"/>
      <c r="BW200" s="167"/>
      <c r="BX200" s="167"/>
      <c r="BY200" s="167"/>
      <c r="BZ200" s="167"/>
      <c r="CA200" s="167"/>
      <c r="CB200" s="168"/>
      <c r="CC200" s="172"/>
      <c r="CD200" s="173"/>
      <c r="CE200" s="173"/>
      <c r="CF200" s="173"/>
      <c r="CG200" s="173"/>
      <c r="CH200" s="173"/>
      <c r="CI200" s="173"/>
      <c r="CJ200" s="173"/>
      <c r="CK200" s="173"/>
      <c r="CL200" s="174"/>
      <c r="CM200" s="163">
        <v>0</v>
      </c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5"/>
      <c r="CY200" s="163">
        <v>0</v>
      </c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5"/>
      <c r="DK200" s="163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5"/>
      <c r="DW200" s="163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5"/>
      <c r="EH200" s="163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5"/>
      <c r="ES200" s="166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8"/>
    </row>
    <row r="201" spans="1:161" s="2" customFormat="1" ht="45.75" customHeight="1">
      <c r="A201" s="180"/>
      <c r="B201" s="181"/>
      <c r="C201" s="181"/>
      <c r="D201" s="181"/>
      <c r="E201" s="181"/>
      <c r="F201" s="181"/>
      <c r="G201" s="181"/>
      <c r="H201" s="181"/>
      <c r="I201" s="181"/>
      <c r="J201" s="182"/>
      <c r="K201" s="159"/>
      <c r="L201" s="160"/>
      <c r="M201" s="160"/>
      <c r="N201" s="160"/>
      <c r="O201" s="160"/>
      <c r="P201" s="160"/>
      <c r="Q201" s="160"/>
      <c r="R201" s="160"/>
      <c r="S201" s="160"/>
      <c r="T201" s="161"/>
      <c r="U201" s="189"/>
      <c r="V201" s="190"/>
      <c r="W201" s="190"/>
      <c r="X201" s="190"/>
      <c r="Y201" s="190"/>
      <c r="Z201" s="190"/>
      <c r="AA201" s="190"/>
      <c r="AB201" s="190"/>
      <c r="AC201" s="190"/>
      <c r="AD201" s="191"/>
      <c r="AE201" s="189"/>
      <c r="AF201" s="190"/>
      <c r="AG201" s="190"/>
      <c r="AH201" s="190"/>
      <c r="AI201" s="190"/>
      <c r="AJ201" s="190"/>
      <c r="AK201" s="190"/>
      <c r="AL201" s="190"/>
      <c r="AM201" s="190"/>
      <c r="AN201" s="191"/>
      <c r="AO201" s="159"/>
      <c r="AP201" s="160"/>
      <c r="AQ201" s="160"/>
      <c r="AR201" s="160"/>
      <c r="AS201" s="160"/>
      <c r="AT201" s="160"/>
      <c r="AU201" s="160"/>
      <c r="AV201" s="160"/>
      <c r="AW201" s="160"/>
      <c r="AX201" s="161"/>
      <c r="AY201" s="189"/>
      <c r="AZ201" s="190"/>
      <c r="BA201" s="190"/>
      <c r="BB201" s="190"/>
      <c r="BC201" s="190"/>
      <c r="BD201" s="190"/>
      <c r="BE201" s="190"/>
      <c r="BF201" s="190"/>
      <c r="BG201" s="190"/>
      <c r="BH201" s="191"/>
      <c r="BI201" s="192" t="s">
        <v>350</v>
      </c>
      <c r="BJ201" s="193"/>
      <c r="BK201" s="193"/>
      <c r="BL201" s="193"/>
      <c r="BM201" s="193"/>
      <c r="BN201" s="193"/>
      <c r="BO201" s="193"/>
      <c r="BP201" s="193"/>
      <c r="BQ201" s="193"/>
      <c r="BR201" s="194"/>
      <c r="BS201" s="166" t="s">
        <v>184</v>
      </c>
      <c r="BT201" s="167"/>
      <c r="BU201" s="167"/>
      <c r="BV201" s="167"/>
      <c r="BW201" s="167"/>
      <c r="BX201" s="167"/>
      <c r="BY201" s="167"/>
      <c r="BZ201" s="167"/>
      <c r="CA201" s="167"/>
      <c r="CB201" s="168"/>
      <c r="CC201" s="172"/>
      <c r="CD201" s="173"/>
      <c r="CE201" s="173"/>
      <c r="CF201" s="173"/>
      <c r="CG201" s="173"/>
      <c r="CH201" s="173"/>
      <c r="CI201" s="173"/>
      <c r="CJ201" s="173"/>
      <c r="CK201" s="173"/>
      <c r="CL201" s="174"/>
      <c r="CM201" s="163">
        <v>100</v>
      </c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5"/>
      <c r="CY201" s="163">
        <v>100</v>
      </c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5"/>
      <c r="DK201" s="163">
        <v>100</v>
      </c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5"/>
      <c r="DW201" s="163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5"/>
      <c r="EH201" s="163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5"/>
      <c r="ES201" s="166"/>
      <c r="ET201" s="167"/>
      <c r="EU201" s="167"/>
      <c r="EV201" s="167"/>
      <c r="EW201" s="167"/>
      <c r="EX201" s="167"/>
      <c r="EY201" s="167"/>
      <c r="EZ201" s="167"/>
      <c r="FA201" s="167"/>
      <c r="FB201" s="167"/>
      <c r="FC201" s="167"/>
      <c r="FD201" s="167"/>
      <c r="FE201" s="168"/>
    </row>
    <row r="202" spans="1:161" s="2" customFormat="1" ht="57.75" customHeight="1">
      <c r="A202" s="144" t="s">
        <v>514</v>
      </c>
      <c r="B202" s="175"/>
      <c r="C202" s="175"/>
      <c r="D202" s="175"/>
      <c r="E202" s="175"/>
      <c r="F202" s="175"/>
      <c r="G202" s="175"/>
      <c r="H202" s="175"/>
      <c r="I202" s="175"/>
      <c r="J202" s="176"/>
      <c r="K202" s="153" t="s">
        <v>378</v>
      </c>
      <c r="L202" s="154"/>
      <c r="M202" s="154"/>
      <c r="N202" s="154"/>
      <c r="O202" s="154"/>
      <c r="P202" s="154"/>
      <c r="Q202" s="154"/>
      <c r="R202" s="154"/>
      <c r="S202" s="154"/>
      <c r="T202" s="155"/>
      <c r="U202" s="183" t="s">
        <v>491</v>
      </c>
      <c r="V202" s="184"/>
      <c r="W202" s="184"/>
      <c r="X202" s="184"/>
      <c r="Y202" s="184"/>
      <c r="Z202" s="184"/>
      <c r="AA202" s="184"/>
      <c r="AB202" s="184"/>
      <c r="AC202" s="184"/>
      <c r="AD202" s="185"/>
      <c r="AE202" s="183" t="s">
        <v>492</v>
      </c>
      <c r="AF202" s="184"/>
      <c r="AG202" s="184"/>
      <c r="AH202" s="184"/>
      <c r="AI202" s="184"/>
      <c r="AJ202" s="184"/>
      <c r="AK202" s="184"/>
      <c r="AL202" s="184"/>
      <c r="AM202" s="184"/>
      <c r="AN202" s="185"/>
      <c r="AO202" s="153" t="s">
        <v>347</v>
      </c>
      <c r="AP202" s="154"/>
      <c r="AQ202" s="154"/>
      <c r="AR202" s="154"/>
      <c r="AS202" s="154"/>
      <c r="AT202" s="154"/>
      <c r="AU202" s="154"/>
      <c r="AV202" s="154"/>
      <c r="AW202" s="154"/>
      <c r="AX202" s="155"/>
      <c r="AY202" s="183"/>
      <c r="AZ202" s="184"/>
      <c r="BA202" s="184"/>
      <c r="BB202" s="184"/>
      <c r="BC202" s="184"/>
      <c r="BD202" s="184"/>
      <c r="BE202" s="184"/>
      <c r="BF202" s="184"/>
      <c r="BG202" s="184"/>
      <c r="BH202" s="185"/>
      <c r="BI202" s="192" t="s">
        <v>348</v>
      </c>
      <c r="BJ202" s="193"/>
      <c r="BK202" s="193"/>
      <c r="BL202" s="193"/>
      <c r="BM202" s="193"/>
      <c r="BN202" s="193"/>
      <c r="BO202" s="193"/>
      <c r="BP202" s="193"/>
      <c r="BQ202" s="193"/>
      <c r="BR202" s="194"/>
      <c r="BS202" s="166" t="s">
        <v>184</v>
      </c>
      <c r="BT202" s="167"/>
      <c r="BU202" s="167"/>
      <c r="BV202" s="167"/>
      <c r="BW202" s="167"/>
      <c r="BX202" s="167"/>
      <c r="BY202" s="167"/>
      <c r="BZ202" s="167"/>
      <c r="CA202" s="167"/>
      <c r="CB202" s="168"/>
      <c r="CC202" s="172"/>
      <c r="CD202" s="173"/>
      <c r="CE202" s="173"/>
      <c r="CF202" s="173"/>
      <c r="CG202" s="173"/>
      <c r="CH202" s="173"/>
      <c r="CI202" s="173"/>
      <c r="CJ202" s="173"/>
      <c r="CK202" s="173"/>
      <c r="CL202" s="174"/>
      <c r="CM202" s="163">
        <v>100</v>
      </c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5"/>
      <c r="CY202" s="163">
        <v>100</v>
      </c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5"/>
      <c r="DK202" s="163">
        <v>100</v>
      </c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5"/>
      <c r="DW202" s="163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5"/>
      <c r="EH202" s="163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5"/>
      <c r="ES202" s="166"/>
      <c r="ET202" s="167"/>
      <c r="EU202" s="167"/>
      <c r="EV202" s="167"/>
      <c r="EW202" s="167"/>
      <c r="EX202" s="167"/>
      <c r="EY202" s="167"/>
      <c r="EZ202" s="167"/>
      <c r="FA202" s="167"/>
      <c r="FB202" s="167"/>
      <c r="FC202" s="167"/>
      <c r="FD202" s="167"/>
      <c r="FE202" s="168"/>
    </row>
    <row r="203" spans="1:161" s="2" customFormat="1" ht="85.5" customHeight="1">
      <c r="A203" s="177"/>
      <c r="B203" s="178"/>
      <c r="C203" s="178"/>
      <c r="D203" s="178"/>
      <c r="E203" s="178"/>
      <c r="F203" s="178"/>
      <c r="G203" s="178"/>
      <c r="H203" s="178"/>
      <c r="I203" s="178"/>
      <c r="J203" s="179"/>
      <c r="K203" s="156"/>
      <c r="L203" s="157"/>
      <c r="M203" s="157"/>
      <c r="N203" s="157"/>
      <c r="O203" s="157"/>
      <c r="P203" s="157"/>
      <c r="Q203" s="157"/>
      <c r="R203" s="157"/>
      <c r="S203" s="157"/>
      <c r="T203" s="158"/>
      <c r="U203" s="186"/>
      <c r="V203" s="187"/>
      <c r="W203" s="187"/>
      <c r="X203" s="187"/>
      <c r="Y203" s="187"/>
      <c r="Z203" s="187"/>
      <c r="AA203" s="187"/>
      <c r="AB203" s="187"/>
      <c r="AC203" s="187"/>
      <c r="AD203" s="188"/>
      <c r="AE203" s="186"/>
      <c r="AF203" s="187"/>
      <c r="AG203" s="187"/>
      <c r="AH203" s="187"/>
      <c r="AI203" s="187"/>
      <c r="AJ203" s="187"/>
      <c r="AK203" s="187"/>
      <c r="AL203" s="187"/>
      <c r="AM203" s="187"/>
      <c r="AN203" s="188"/>
      <c r="AO203" s="156"/>
      <c r="AP203" s="157"/>
      <c r="AQ203" s="157"/>
      <c r="AR203" s="157"/>
      <c r="AS203" s="157"/>
      <c r="AT203" s="157"/>
      <c r="AU203" s="157"/>
      <c r="AV203" s="157"/>
      <c r="AW203" s="157"/>
      <c r="AX203" s="158"/>
      <c r="AY203" s="186"/>
      <c r="AZ203" s="187"/>
      <c r="BA203" s="187"/>
      <c r="BB203" s="187"/>
      <c r="BC203" s="187"/>
      <c r="BD203" s="187"/>
      <c r="BE203" s="187"/>
      <c r="BF203" s="187"/>
      <c r="BG203" s="187"/>
      <c r="BH203" s="188"/>
      <c r="BI203" s="192" t="s">
        <v>349</v>
      </c>
      <c r="BJ203" s="193"/>
      <c r="BK203" s="193"/>
      <c r="BL203" s="193"/>
      <c r="BM203" s="193"/>
      <c r="BN203" s="193"/>
      <c r="BO203" s="193"/>
      <c r="BP203" s="193"/>
      <c r="BQ203" s="193"/>
      <c r="BR203" s="194"/>
      <c r="BS203" s="166" t="s">
        <v>184</v>
      </c>
      <c r="BT203" s="167"/>
      <c r="BU203" s="167"/>
      <c r="BV203" s="167"/>
      <c r="BW203" s="167"/>
      <c r="BX203" s="167"/>
      <c r="BY203" s="167"/>
      <c r="BZ203" s="167"/>
      <c r="CA203" s="167"/>
      <c r="CB203" s="168"/>
      <c r="CC203" s="172"/>
      <c r="CD203" s="173"/>
      <c r="CE203" s="173"/>
      <c r="CF203" s="173"/>
      <c r="CG203" s="173"/>
      <c r="CH203" s="173"/>
      <c r="CI203" s="173"/>
      <c r="CJ203" s="173"/>
      <c r="CK203" s="173"/>
      <c r="CL203" s="174"/>
      <c r="CM203" s="163">
        <v>95</v>
      </c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5"/>
      <c r="CY203" s="163">
        <v>95</v>
      </c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5"/>
      <c r="DK203" s="163">
        <v>100</v>
      </c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5"/>
      <c r="DW203" s="163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5"/>
      <c r="EH203" s="163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5"/>
      <c r="ES203" s="166"/>
      <c r="ET203" s="167"/>
      <c r="EU203" s="167"/>
      <c r="EV203" s="167"/>
      <c r="EW203" s="167"/>
      <c r="EX203" s="167"/>
      <c r="EY203" s="167"/>
      <c r="EZ203" s="167"/>
      <c r="FA203" s="167"/>
      <c r="FB203" s="167"/>
      <c r="FC203" s="167"/>
      <c r="FD203" s="167"/>
      <c r="FE203" s="168"/>
    </row>
    <row r="204" spans="1:161" s="2" customFormat="1" ht="111" customHeight="1">
      <c r="A204" s="177"/>
      <c r="B204" s="178"/>
      <c r="C204" s="178"/>
      <c r="D204" s="178"/>
      <c r="E204" s="178"/>
      <c r="F204" s="178"/>
      <c r="G204" s="178"/>
      <c r="H204" s="178"/>
      <c r="I204" s="178"/>
      <c r="J204" s="179"/>
      <c r="K204" s="156"/>
      <c r="L204" s="157"/>
      <c r="M204" s="157"/>
      <c r="N204" s="157"/>
      <c r="O204" s="157"/>
      <c r="P204" s="157"/>
      <c r="Q204" s="157"/>
      <c r="R204" s="157"/>
      <c r="S204" s="157"/>
      <c r="T204" s="158"/>
      <c r="U204" s="186"/>
      <c r="V204" s="187"/>
      <c r="W204" s="187"/>
      <c r="X204" s="187"/>
      <c r="Y204" s="187"/>
      <c r="Z204" s="187"/>
      <c r="AA204" s="187"/>
      <c r="AB204" s="187"/>
      <c r="AC204" s="187"/>
      <c r="AD204" s="188"/>
      <c r="AE204" s="186"/>
      <c r="AF204" s="187"/>
      <c r="AG204" s="187"/>
      <c r="AH204" s="187"/>
      <c r="AI204" s="187"/>
      <c r="AJ204" s="187"/>
      <c r="AK204" s="187"/>
      <c r="AL204" s="187"/>
      <c r="AM204" s="187"/>
      <c r="AN204" s="188"/>
      <c r="AO204" s="156"/>
      <c r="AP204" s="157"/>
      <c r="AQ204" s="157"/>
      <c r="AR204" s="157"/>
      <c r="AS204" s="157"/>
      <c r="AT204" s="157"/>
      <c r="AU204" s="157"/>
      <c r="AV204" s="157"/>
      <c r="AW204" s="157"/>
      <c r="AX204" s="158"/>
      <c r="AY204" s="186"/>
      <c r="AZ204" s="187"/>
      <c r="BA204" s="187"/>
      <c r="BB204" s="187"/>
      <c r="BC204" s="187"/>
      <c r="BD204" s="187"/>
      <c r="BE204" s="187"/>
      <c r="BF204" s="187"/>
      <c r="BG204" s="187"/>
      <c r="BH204" s="188"/>
      <c r="BI204" s="192" t="s">
        <v>493</v>
      </c>
      <c r="BJ204" s="193"/>
      <c r="BK204" s="193"/>
      <c r="BL204" s="193"/>
      <c r="BM204" s="193"/>
      <c r="BN204" s="193"/>
      <c r="BO204" s="193"/>
      <c r="BP204" s="193"/>
      <c r="BQ204" s="193"/>
      <c r="BR204" s="194"/>
      <c r="BS204" s="166" t="s">
        <v>494</v>
      </c>
      <c r="BT204" s="167"/>
      <c r="BU204" s="167"/>
      <c r="BV204" s="167"/>
      <c r="BW204" s="167"/>
      <c r="BX204" s="167"/>
      <c r="BY204" s="167"/>
      <c r="BZ204" s="167"/>
      <c r="CA204" s="167"/>
      <c r="CB204" s="168"/>
      <c r="CC204" s="172"/>
      <c r="CD204" s="173"/>
      <c r="CE204" s="173"/>
      <c r="CF204" s="173"/>
      <c r="CG204" s="173"/>
      <c r="CH204" s="173"/>
      <c r="CI204" s="173"/>
      <c r="CJ204" s="173"/>
      <c r="CK204" s="173"/>
      <c r="CL204" s="174"/>
      <c r="CM204" s="163">
        <v>0</v>
      </c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5"/>
      <c r="CY204" s="163">
        <v>0</v>
      </c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5"/>
      <c r="DK204" s="163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5"/>
      <c r="DW204" s="163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5"/>
      <c r="EH204" s="163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5"/>
      <c r="ES204" s="166"/>
      <c r="ET204" s="167"/>
      <c r="EU204" s="167"/>
      <c r="EV204" s="167"/>
      <c r="EW204" s="167"/>
      <c r="EX204" s="167"/>
      <c r="EY204" s="167"/>
      <c r="EZ204" s="167"/>
      <c r="FA204" s="167"/>
      <c r="FB204" s="167"/>
      <c r="FC204" s="167"/>
      <c r="FD204" s="167"/>
      <c r="FE204" s="168"/>
    </row>
    <row r="205" spans="1:161" s="2" customFormat="1" ht="45.75" customHeight="1">
      <c r="A205" s="180"/>
      <c r="B205" s="181"/>
      <c r="C205" s="181"/>
      <c r="D205" s="181"/>
      <c r="E205" s="181"/>
      <c r="F205" s="181"/>
      <c r="G205" s="181"/>
      <c r="H205" s="181"/>
      <c r="I205" s="181"/>
      <c r="J205" s="182"/>
      <c r="K205" s="159"/>
      <c r="L205" s="160"/>
      <c r="M205" s="160"/>
      <c r="N205" s="160"/>
      <c r="O205" s="160"/>
      <c r="P205" s="160"/>
      <c r="Q205" s="160"/>
      <c r="R205" s="160"/>
      <c r="S205" s="160"/>
      <c r="T205" s="161"/>
      <c r="U205" s="189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189"/>
      <c r="AF205" s="190"/>
      <c r="AG205" s="190"/>
      <c r="AH205" s="190"/>
      <c r="AI205" s="190"/>
      <c r="AJ205" s="190"/>
      <c r="AK205" s="190"/>
      <c r="AL205" s="190"/>
      <c r="AM205" s="190"/>
      <c r="AN205" s="191"/>
      <c r="AO205" s="159"/>
      <c r="AP205" s="160"/>
      <c r="AQ205" s="160"/>
      <c r="AR205" s="160"/>
      <c r="AS205" s="160"/>
      <c r="AT205" s="160"/>
      <c r="AU205" s="160"/>
      <c r="AV205" s="160"/>
      <c r="AW205" s="160"/>
      <c r="AX205" s="161"/>
      <c r="AY205" s="189"/>
      <c r="AZ205" s="190"/>
      <c r="BA205" s="190"/>
      <c r="BB205" s="190"/>
      <c r="BC205" s="190"/>
      <c r="BD205" s="190"/>
      <c r="BE205" s="190"/>
      <c r="BF205" s="190"/>
      <c r="BG205" s="190"/>
      <c r="BH205" s="191"/>
      <c r="BI205" s="192" t="s">
        <v>350</v>
      </c>
      <c r="BJ205" s="193"/>
      <c r="BK205" s="193"/>
      <c r="BL205" s="193"/>
      <c r="BM205" s="193"/>
      <c r="BN205" s="193"/>
      <c r="BO205" s="193"/>
      <c r="BP205" s="193"/>
      <c r="BQ205" s="193"/>
      <c r="BR205" s="194"/>
      <c r="BS205" s="166" t="s">
        <v>184</v>
      </c>
      <c r="BT205" s="167"/>
      <c r="BU205" s="167"/>
      <c r="BV205" s="167"/>
      <c r="BW205" s="167"/>
      <c r="BX205" s="167"/>
      <c r="BY205" s="167"/>
      <c r="BZ205" s="167"/>
      <c r="CA205" s="167"/>
      <c r="CB205" s="168"/>
      <c r="CC205" s="172"/>
      <c r="CD205" s="173"/>
      <c r="CE205" s="173"/>
      <c r="CF205" s="173"/>
      <c r="CG205" s="173"/>
      <c r="CH205" s="173"/>
      <c r="CI205" s="173"/>
      <c r="CJ205" s="173"/>
      <c r="CK205" s="173"/>
      <c r="CL205" s="174"/>
      <c r="CM205" s="163">
        <v>100</v>
      </c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5"/>
      <c r="CY205" s="163">
        <v>100</v>
      </c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5"/>
      <c r="DK205" s="163">
        <v>100</v>
      </c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5"/>
      <c r="DW205" s="163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5"/>
      <c r="EH205" s="163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5"/>
      <c r="ES205" s="166"/>
      <c r="ET205" s="167"/>
      <c r="EU205" s="167"/>
      <c r="EV205" s="167"/>
      <c r="EW205" s="167"/>
      <c r="EX205" s="167"/>
      <c r="EY205" s="167"/>
      <c r="EZ205" s="167"/>
      <c r="FA205" s="167"/>
      <c r="FB205" s="167"/>
      <c r="FC205" s="167"/>
      <c r="FD205" s="167"/>
      <c r="FE205" s="168"/>
    </row>
    <row r="206" spans="1:161" s="2" customFormat="1" ht="57.75" customHeight="1">
      <c r="A206" s="144" t="s">
        <v>515</v>
      </c>
      <c r="B206" s="175"/>
      <c r="C206" s="175"/>
      <c r="D206" s="175"/>
      <c r="E206" s="175"/>
      <c r="F206" s="175"/>
      <c r="G206" s="175"/>
      <c r="H206" s="175"/>
      <c r="I206" s="175"/>
      <c r="J206" s="176"/>
      <c r="K206" s="153" t="s">
        <v>378</v>
      </c>
      <c r="L206" s="154"/>
      <c r="M206" s="154"/>
      <c r="N206" s="154"/>
      <c r="O206" s="154"/>
      <c r="P206" s="154"/>
      <c r="Q206" s="154"/>
      <c r="R206" s="154"/>
      <c r="S206" s="154"/>
      <c r="T206" s="155"/>
      <c r="U206" s="183" t="s">
        <v>491</v>
      </c>
      <c r="V206" s="184"/>
      <c r="W206" s="184"/>
      <c r="X206" s="184"/>
      <c r="Y206" s="184"/>
      <c r="Z206" s="184"/>
      <c r="AA206" s="184"/>
      <c r="AB206" s="184"/>
      <c r="AC206" s="184"/>
      <c r="AD206" s="185"/>
      <c r="AE206" s="183" t="s">
        <v>492</v>
      </c>
      <c r="AF206" s="184"/>
      <c r="AG206" s="184"/>
      <c r="AH206" s="184"/>
      <c r="AI206" s="184"/>
      <c r="AJ206" s="184"/>
      <c r="AK206" s="184"/>
      <c r="AL206" s="184"/>
      <c r="AM206" s="184"/>
      <c r="AN206" s="185"/>
      <c r="AO206" s="153" t="s">
        <v>510</v>
      </c>
      <c r="AP206" s="154"/>
      <c r="AQ206" s="154"/>
      <c r="AR206" s="154"/>
      <c r="AS206" s="154"/>
      <c r="AT206" s="154"/>
      <c r="AU206" s="154"/>
      <c r="AV206" s="154"/>
      <c r="AW206" s="154"/>
      <c r="AX206" s="155"/>
      <c r="AY206" s="183"/>
      <c r="AZ206" s="184"/>
      <c r="BA206" s="184"/>
      <c r="BB206" s="184"/>
      <c r="BC206" s="184"/>
      <c r="BD206" s="184"/>
      <c r="BE206" s="184"/>
      <c r="BF206" s="184"/>
      <c r="BG206" s="184"/>
      <c r="BH206" s="185"/>
      <c r="BI206" s="192" t="s">
        <v>348</v>
      </c>
      <c r="BJ206" s="193"/>
      <c r="BK206" s="193"/>
      <c r="BL206" s="193"/>
      <c r="BM206" s="193"/>
      <c r="BN206" s="193"/>
      <c r="BO206" s="193"/>
      <c r="BP206" s="193"/>
      <c r="BQ206" s="193"/>
      <c r="BR206" s="194"/>
      <c r="BS206" s="166" t="s">
        <v>184</v>
      </c>
      <c r="BT206" s="167"/>
      <c r="BU206" s="167"/>
      <c r="BV206" s="167"/>
      <c r="BW206" s="167"/>
      <c r="BX206" s="167"/>
      <c r="BY206" s="167"/>
      <c r="BZ206" s="167"/>
      <c r="CA206" s="167"/>
      <c r="CB206" s="168"/>
      <c r="CC206" s="172"/>
      <c r="CD206" s="173"/>
      <c r="CE206" s="173"/>
      <c r="CF206" s="173"/>
      <c r="CG206" s="173"/>
      <c r="CH206" s="173"/>
      <c r="CI206" s="173"/>
      <c r="CJ206" s="173"/>
      <c r="CK206" s="173"/>
      <c r="CL206" s="174"/>
      <c r="CM206" s="163">
        <v>100</v>
      </c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5"/>
      <c r="CY206" s="163">
        <v>100</v>
      </c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5"/>
      <c r="DK206" s="163">
        <v>100</v>
      </c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5"/>
      <c r="DW206" s="163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5"/>
      <c r="EH206" s="163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5"/>
      <c r="ES206" s="166"/>
      <c r="ET206" s="167"/>
      <c r="EU206" s="167"/>
      <c r="EV206" s="167"/>
      <c r="EW206" s="167"/>
      <c r="EX206" s="167"/>
      <c r="EY206" s="167"/>
      <c r="EZ206" s="167"/>
      <c r="FA206" s="167"/>
      <c r="FB206" s="167"/>
      <c r="FC206" s="167"/>
      <c r="FD206" s="167"/>
      <c r="FE206" s="168"/>
    </row>
    <row r="207" spans="1:161" s="2" customFormat="1" ht="85.5" customHeight="1">
      <c r="A207" s="177"/>
      <c r="B207" s="178"/>
      <c r="C207" s="178"/>
      <c r="D207" s="178"/>
      <c r="E207" s="178"/>
      <c r="F207" s="178"/>
      <c r="G207" s="178"/>
      <c r="H207" s="178"/>
      <c r="I207" s="178"/>
      <c r="J207" s="179"/>
      <c r="K207" s="156"/>
      <c r="L207" s="157"/>
      <c r="M207" s="157"/>
      <c r="N207" s="157"/>
      <c r="O207" s="157"/>
      <c r="P207" s="157"/>
      <c r="Q207" s="157"/>
      <c r="R207" s="157"/>
      <c r="S207" s="157"/>
      <c r="T207" s="158"/>
      <c r="U207" s="186"/>
      <c r="V207" s="187"/>
      <c r="W207" s="187"/>
      <c r="X207" s="187"/>
      <c r="Y207" s="187"/>
      <c r="Z207" s="187"/>
      <c r="AA207" s="187"/>
      <c r="AB207" s="187"/>
      <c r="AC207" s="187"/>
      <c r="AD207" s="188"/>
      <c r="AE207" s="186"/>
      <c r="AF207" s="187"/>
      <c r="AG207" s="187"/>
      <c r="AH207" s="187"/>
      <c r="AI207" s="187"/>
      <c r="AJ207" s="187"/>
      <c r="AK207" s="187"/>
      <c r="AL207" s="187"/>
      <c r="AM207" s="187"/>
      <c r="AN207" s="188"/>
      <c r="AO207" s="156"/>
      <c r="AP207" s="157"/>
      <c r="AQ207" s="157"/>
      <c r="AR207" s="157"/>
      <c r="AS207" s="157"/>
      <c r="AT207" s="157"/>
      <c r="AU207" s="157"/>
      <c r="AV207" s="157"/>
      <c r="AW207" s="157"/>
      <c r="AX207" s="158"/>
      <c r="AY207" s="186"/>
      <c r="AZ207" s="187"/>
      <c r="BA207" s="187"/>
      <c r="BB207" s="187"/>
      <c r="BC207" s="187"/>
      <c r="BD207" s="187"/>
      <c r="BE207" s="187"/>
      <c r="BF207" s="187"/>
      <c r="BG207" s="187"/>
      <c r="BH207" s="188"/>
      <c r="BI207" s="192" t="s">
        <v>349</v>
      </c>
      <c r="BJ207" s="193"/>
      <c r="BK207" s="193"/>
      <c r="BL207" s="193"/>
      <c r="BM207" s="193"/>
      <c r="BN207" s="193"/>
      <c r="BO207" s="193"/>
      <c r="BP207" s="193"/>
      <c r="BQ207" s="193"/>
      <c r="BR207" s="194"/>
      <c r="BS207" s="166" t="s">
        <v>184</v>
      </c>
      <c r="BT207" s="167"/>
      <c r="BU207" s="167"/>
      <c r="BV207" s="167"/>
      <c r="BW207" s="167"/>
      <c r="BX207" s="167"/>
      <c r="BY207" s="167"/>
      <c r="BZ207" s="167"/>
      <c r="CA207" s="167"/>
      <c r="CB207" s="168"/>
      <c r="CC207" s="172"/>
      <c r="CD207" s="173"/>
      <c r="CE207" s="173"/>
      <c r="CF207" s="173"/>
      <c r="CG207" s="173"/>
      <c r="CH207" s="173"/>
      <c r="CI207" s="173"/>
      <c r="CJ207" s="173"/>
      <c r="CK207" s="173"/>
      <c r="CL207" s="174"/>
      <c r="CM207" s="163">
        <v>95</v>
      </c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5"/>
      <c r="CY207" s="163">
        <v>95</v>
      </c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5"/>
      <c r="DK207" s="163">
        <v>100</v>
      </c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5"/>
      <c r="DW207" s="163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5"/>
      <c r="EH207" s="163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5"/>
      <c r="ES207" s="166"/>
      <c r="ET207" s="167"/>
      <c r="EU207" s="167"/>
      <c r="EV207" s="167"/>
      <c r="EW207" s="167"/>
      <c r="EX207" s="167"/>
      <c r="EY207" s="167"/>
      <c r="EZ207" s="167"/>
      <c r="FA207" s="167"/>
      <c r="FB207" s="167"/>
      <c r="FC207" s="167"/>
      <c r="FD207" s="167"/>
      <c r="FE207" s="168"/>
    </row>
    <row r="208" spans="1:161" s="2" customFormat="1" ht="111" customHeight="1">
      <c r="A208" s="177"/>
      <c r="B208" s="178"/>
      <c r="C208" s="178"/>
      <c r="D208" s="178"/>
      <c r="E208" s="178"/>
      <c r="F208" s="178"/>
      <c r="G208" s="178"/>
      <c r="H208" s="178"/>
      <c r="I208" s="178"/>
      <c r="J208" s="179"/>
      <c r="K208" s="156"/>
      <c r="L208" s="157"/>
      <c r="M208" s="157"/>
      <c r="N208" s="157"/>
      <c r="O208" s="157"/>
      <c r="P208" s="157"/>
      <c r="Q208" s="157"/>
      <c r="R208" s="157"/>
      <c r="S208" s="157"/>
      <c r="T208" s="158"/>
      <c r="U208" s="186"/>
      <c r="V208" s="187"/>
      <c r="W208" s="187"/>
      <c r="X208" s="187"/>
      <c r="Y208" s="187"/>
      <c r="Z208" s="187"/>
      <c r="AA208" s="187"/>
      <c r="AB208" s="187"/>
      <c r="AC208" s="187"/>
      <c r="AD208" s="188"/>
      <c r="AE208" s="186"/>
      <c r="AF208" s="187"/>
      <c r="AG208" s="187"/>
      <c r="AH208" s="187"/>
      <c r="AI208" s="187"/>
      <c r="AJ208" s="187"/>
      <c r="AK208" s="187"/>
      <c r="AL208" s="187"/>
      <c r="AM208" s="187"/>
      <c r="AN208" s="188"/>
      <c r="AO208" s="156"/>
      <c r="AP208" s="157"/>
      <c r="AQ208" s="157"/>
      <c r="AR208" s="157"/>
      <c r="AS208" s="157"/>
      <c r="AT208" s="157"/>
      <c r="AU208" s="157"/>
      <c r="AV208" s="157"/>
      <c r="AW208" s="157"/>
      <c r="AX208" s="158"/>
      <c r="AY208" s="186"/>
      <c r="AZ208" s="187"/>
      <c r="BA208" s="187"/>
      <c r="BB208" s="187"/>
      <c r="BC208" s="187"/>
      <c r="BD208" s="187"/>
      <c r="BE208" s="187"/>
      <c r="BF208" s="187"/>
      <c r="BG208" s="187"/>
      <c r="BH208" s="188"/>
      <c r="BI208" s="192" t="s">
        <v>493</v>
      </c>
      <c r="BJ208" s="193"/>
      <c r="BK208" s="193"/>
      <c r="BL208" s="193"/>
      <c r="BM208" s="193"/>
      <c r="BN208" s="193"/>
      <c r="BO208" s="193"/>
      <c r="BP208" s="193"/>
      <c r="BQ208" s="193"/>
      <c r="BR208" s="194"/>
      <c r="BS208" s="166" t="s">
        <v>494</v>
      </c>
      <c r="BT208" s="167"/>
      <c r="BU208" s="167"/>
      <c r="BV208" s="167"/>
      <c r="BW208" s="167"/>
      <c r="BX208" s="167"/>
      <c r="BY208" s="167"/>
      <c r="BZ208" s="167"/>
      <c r="CA208" s="167"/>
      <c r="CB208" s="168"/>
      <c r="CC208" s="172"/>
      <c r="CD208" s="173"/>
      <c r="CE208" s="173"/>
      <c r="CF208" s="173"/>
      <c r="CG208" s="173"/>
      <c r="CH208" s="173"/>
      <c r="CI208" s="173"/>
      <c r="CJ208" s="173"/>
      <c r="CK208" s="173"/>
      <c r="CL208" s="174"/>
      <c r="CM208" s="163">
        <v>0</v>
      </c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5"/>
      <c r="CY208" s="163">
        <v>0</v>
      </c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5"/>
      <c r="DK208" s="163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5"/>
      <c r="DW208" s="163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5"/>
      <c r="EH208" s="163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5"/>
      <c r="ES208" s="166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8"/>
    </row>
    <row r="209" spans="1:161" s="2" customFormat="1" ht="45.75" customHeight="1">
      <c r="A209" s="180"/>
      <c r="B209" s="181"/>
      <c r="C209" s="181"/>
      <c r="D209" s="181"/>
      <c r="E209" s="181"/>
      <c r="F209" s="181"/>
      <c r="G209" s="181"/>
      <c r="H209" s="181"/>
      <c r="I209" s="181"/>
      <c r="J209" s="182"/>
      <c r="K209" s="159"/>
      <c r="L209" s="160"/>
      <c r="M209" s="160"/>
      <c r="N209" s="160"/>
      <c r="O209" s="160"/>
      <c r="P209" s="160"/>
      <c r="Q209" s="160"/>
      <c r="R209" s="160"/>
      <c r="S209" s="160"/>
      <c r="T209" s="161"/>
      <c r="U209" s="189"/>
      <c r="V209" s="190"/>
      <c r="W209" s="190"/>
      <c r="X209" s="190"/>
      <c r="Y209" s="190"/>
      <c r="Z209" s="190"/>
      <c r="AA209" s="190"/>
      <c r="AB209" s="190"/>
      <c r="AC209" s="190"/>
      <c r="AD209" s="191"/>
      <c r="AE209" s="189"/>
      <c r="AF209" s="190"/>
      <c r="AG209" s="190"/>
      <c r="AH209" s="190"/>
      <c r="AI209" s="190"/>
      <c r="AJ209" s="190"/>
      <c r="AK209" s="190"/>
      <c r="AL209" s="190"/>
      <c r="AM209" s="190"/>
      <c r="AN209" s="191"/>
      <c r="AO209" s="159"/>
      <c r="AP209" s="160"/>
      <c r="AQ209" s="160"/>
      <c r="AR209" s="160"/>
      <c r="AS209" s="160"/>
      <c r="AT209" s="160"/>
      <c r="AU209" s="160"/>
      <c r="AV209" s="160"/>
      <c r="AW209" s="160"/>
      <c r="AX209" s="161"/>
      <c r="AY209" s="189"/>
      <c r="AZ209" s="190"/>
      <c r="BA209" s="190"/>
      <c r="BB209" s="190"/>
      <c r="BC209" s="190"/>
      <c r="BD209" s="190"/>
      <c r="BE209" s="190"/>
      <c r="BF209" s="190"/>
      <c r="BG209" s="190"/>
      <c r="BH209" s="191"/>
      <c r="BI209" s="192" t="s">
        <v>350</v>
      </c>
      <c r="BJ209" s="193"/>
      <c r="BK209" s="193"/>
      <c r="BL209" s="193"/>
      <c r="BM209" s="193"/>
      <c r="BN209" s="193"/>
      <c r="BO209" s="193"/>
      <c r="BP209" s="193"/>
      <c r="BQ209" s="193"/>
      <c r="BR209" s="194"/>
      <c r="BS209" s="166" t="s">
        <v>184</v>
      </c>
      <c r="BT209" s="167"/>
      <c r="BU209" s="167"/>
      <c r="BV209" s="167"/>
      <c r="BW209" s="167"/>
      <c r="BX209" s="167"/>
      <c r="BY209" s="167"/>
      <c r="BZ209" s="167"/>
      <c r="CA209" s="167"/>
      <c r="CB209" s="168"/>
      <c r="CC209" s="172"/>
      <c r="CD209" s="173"/>
      <c r="CE209" s="173"/>
      <c r="CF209" s="173"/>
      <c r="CG209" s="173"/>
      <c r="CH209" s="173"/>
      <c r="CI209" s="173"/>
      <c r="CJ209" s="173"/>
      <c r="CK209" s="173"/>
      <c r="CL209" s="174"/>
      <c r="CM209" s="163">
        <v>100</v>
      </c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5"/>
      <c r="CY209" s="163">
        <v>100</v>
      </c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5"/>
      <c r="DK209" s="163">
        <v>100</v>
      </c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5"/>
      <c r="DW209" s="163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5"/>
      <c r="EH209" s="163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5"/>
      <c r="ES209" s="166"/>
      <c r="ET209" s="167"/>
      <c r="EU209" s="167"/>
      <c r="EV209" s="167"/>
      <c r="EW209" s="167"/>
      <c r="EX209" s="167"/>
      <c r="EY209" s="167"/>
      <c r="EZ209" s="167"/>
      <c r="FA209" s="167"/>
      <c r="FB209" s="167"/>
      <c r="FC209" s="167"/>
      <c r="FD209" s="167"/>
      <c r="FE209" s="168"/>
    </row>
    <row r="210" spans="1:161" s="2" customFormat="1" ht="57.75" customHeight="1">
      <c r="A210" s="144" t="s">
        <v>516</v>
      </c>
      <c r="B210" s="175"/>
      <c r="C210" s="175"/>
      <c r="D210" s="175"/>
      <c r="E210" s="175"/>
      <c r="F210" s="175"/>
      <c r="G210" s="175"/>
      <c r="H210" s="175"/>
      <c r="I210" s="175"/>
      <c r="J210" s="176"/>
      <c r="K210" s="153" t="s">
        <v>378</v>
      </c>
      <c r="L210" s="154"/>
      <c r="M210" s="154"/>
      <c r="N210" s="154"/>
      <c r="O210" s="154"/>
      <c r="P210" s="154"/>
      <c r="Q210" s="154"/>
      <c r="R210" s="154"/>
      <c r="S210" s="154"/>
      <c r="T210" s="155"/>
      <c r="U210" s="183" t="s">
        <v>498</v>
      </c>
      <c r="V210" s="184"/>
      <c r="W210" s="184"/>
      <c r="X210" s="184"/>
      <c r="Y210" s="184"/>
      <c r="Z210" s="184"/>
      <c r="AA210" s="184"/>
      <c r="AB210" s="184"/>
      <c r="AC210" s="184"/>
      <c r="AD210" s="185"/>
      <c r="AE210" s="183" t="s">
        <v>375</v>
      </c>
      <c r="AF210" s="184"/>
      <c r="AG210" s="184"/>
      <c r="AH210" s="184"/>
      <c r="AI210" s="184"/>
      <c r="AJ210" s="184"/>
      <c r="AK210" s="184"/>
      <c r="AL210" s="184"/>
      <c r="AM210" s="184"/>
      <c r="AN210" s="185"/>
      <c r="AO210" s="153" t="s">
        <v>518</v>
      </c>
      <c r="AP210" s="154"/>
      <c r="AQ210" s="154"/>
      <c r="AR210" s="154"/>
      <c r="AS210" s="154"/>
      <c r="AT210" s="154"/>
      <c r="AU210" s="154"/>
      <c r="AV210" s="154"/>
      <c r="AW210" s="154"/>
      <c r="AX210" s="155"/>
      <c r="AY210" s="183"/>
      <c r="AZ210" s="184"/>
      <c r="BA210" s="184"/>
      <c r="BB210" s="184"/>
      <c r="BC210" s="184"/>
      <c r="BD210" s="184"/>
      <c r="BE210" s="184"/>
      <c r="BF210" s="184"/>
      <c r="BG210" s="184"/>
      <c r="BH210" s="185"/>
      <c r="BI210" s="192" t="s">
        <v>348</v>
      </c>
      <c r="BJ210" s="193"/>
      <c r="BK210" s="193"/>
      <c r="BL210" s="193"/>
      <c r="BM210" s="193"/>
      <c r="BN210" s="193"/>
      <c r="BO210" s="193"/>
      <c r="BP210" s="193"/>
      <c r="BQ210" s="193"/>
      <c r="BR210" s="194"/>
      <c r="BS210" s="166" t="s">
        <v>184</v>
      </c>
      <c r="BT210" s="167"/>
      <c r="BU210" s="167"/>
      <c r="BV210" s="167"/>
      <c r="BW210" s="167"/>
      <c r="BX210" s="167"/>
      <c r="BY210" s="167"/>
      <c r="BZ210" s="167"/>
      <c r="CA210" s="167"/>
      <c r="CB210" s="168"/>
      <c r="CC210" s="172"/>
      <c r="CD210" s="173"/>
      <c r="CE210" s="173"/>
      <c r="CF210" s="173"/>
      <c r="CG210" s="173"/>
      <c r="CH210" s="173"/>
      <c r="CI210" s="173"/>
      <c r="CJ210" s="173"/>
      <c r="CK210" s="173"/>
      <c r="CL210" s="174"/>
      <c r="CM210" s="163">
        <v>100</v>
      </c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5"/>
      <c r="CY210" s="163">
        <v>100</v>
      </c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5"/>
      <c r="DK210" s="163">
        <v>100</v>
      </c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5"/>
      <c r="DW210" s="163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5"/>
      <c r="EH210" s="163"/>
      <c r="EI210" s="164"/>
      <c r="EJ210" s="164"/>
      <c r="EK210" s="164"/>
      <c r="EL210" s="164"/>
      <c r="EM210" s="164"/>
      <c r="EN210" s="164"/>
      <c r="EO210" s="164"/>
      <c r="EP210" s="164"/>
      <c r="EQ210" s="164"/>
      <c r="ER210" s="165"/>
      <c r="ES210" s="166"/>
      <c r="ET210" s="167"/>
      <c r="EU210" s="167"/>
      <c r="EV210" s="167"/>
      <c r="EW210" s="167"/>
      <c r="EX210" s="167"/>
      <c r="EY210" s="167"/>
      <c r="EZ210" s="167"/>
      <c r="FA210" s="167"/>
      <c r="FB210" s="167"/>
      <c r="FC210" s="167"/>
      <c r="FD210" s="167"/>
      <c r="FE210" s="168"/>
    </row>
    <row r="211" spans="1:161" s="2" customFormat="1" ht="85.5" customHeight="1">
      <c r="A211" s="177"/>
      <c r="B211" s="178"/>
      <c r="C211" s="178"/>
      <c r="D211" s="178"/>
      <c r="E211" s="178"/>
      <c r="F211" s="178"/>
      <c r="G211" s="178"/>
      <c r="H211" s="178"/>
      <c r="I211" s="178"/>
      <c r="J211" s="179"/>
      <c r="K211" s="156"/>
      <c r="L211" s="157"/>
      <c r="M211" s="157"/>
      <c r="N211" s="157"/>
      <c r="O211" s="157"/>
      <c r="P211" s="157"/>
      <c r="Q211" s="157"/>
      <c r="R211" s="157"/>
      <c r="S211" s="157"/>
      <c r="T211" s="158"/>
      <c r="U211" s="186"/>
      <c r="V211" s="187"/>
      <c r="W211" s="187"/>
      <c r="X211" s="187"/>
      <c r="Y211" s="187"/>
      <c r="Z211" s="187"/>
      <c r="AA211" s="187"/>
      <c r="AB211" s="187"/>
      <c r="AC211" s="187"/>
      <c r="AD211" s="188"/>
      <c r="AE211" s="186"/>
      <c r="AF211" s="187"/>
      <c r="AG211" s="187"/>
      <c r="AH211" s="187"/>
      <c r="AI211" s="187"/>
      <c r="AJ211" s="187"/>
      <c r="AK211" s="187"/>
      <c r="AL211" s="187"/>
      <c r="AM211" s="187"/>
      <c r="AN211" s="188"/>
      <c r="AO211" s="156"/>
      <c r="AP211" s="157"/>
      <c r="AQ211" s="157"/>
      <c r="AR211" s="157"/>
      <c r="AS211" s="157"/>
      <c r="AT211" s="157"/>
      <c r="AU211" s="157"/>
      <c r="AV211" s="157"/>
      <c r="AW211" s="157"/>
      <c r="AX211" s="158"/>
      <c r="AY211" s="186"/>
      <c r="AZ211" s="187"/>
      <c r="BA211" s="187"/>
      <c r="BB211" s="187"/>
      <c r="BC211" s="187"/>
      <c r="BD211" s="187"/>
      <c r="BE211" s="187"/>
      <c r="BF211" s="187"/>
      <c r="BG211" s="187"/>
      <c r="BH211" s="188"/>
      <c r="BI211" s="192" t="s">
        <v>349</v>
      </c>
      <c r="BJ211" s="193"/>
      <c r="BK211" s="193"/>
      <c r="BL211" s="193"/>
      <c r="BM211" s="193"/>
      <c r="BN211" s="193"/>
      <c r="BO211" s="193"/>
      <c r="BP211" s="193"/>
      <c r="BQ211" s="193"/>
      <c r="BR211" s="194"/>
      <c r="BS211" s="166" t="s">
        <v>184</v>
      </c>
      <c r="BT211" s="167"/>
      <c r="BU211" s="167"/>
      <c r="BV211" s="167"/>
      <c r="BW211" s="167"/>
      <c r="BX211" s="167"/>
      <c r="BY211" s="167"/>
      <c r="BZ211" s="167"/>
      <c r="CA211" s="167"/>
      <c r="CB211" s="168"/>
      <c r="CC211" s="172"/>
      <c r="CD211" s="173"/>
      <c r="CE211" s="173"/>
      <c r="CF211" s="173"/>
      <c r="CG211" s="173"/>
      <c r="CH211" s="173"/>
      <c r="CI211" s="173"/>
      <c r="CJ211" s="173"/>
      <c r="CK211" s="173"/>
      <c r="CL211" s="174"/>
      <c r="CM211" s="163">
        <v>95</v>
      </c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5"/>
      <c r="CY211" s="163">
        <v>95</v>
      </c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5"/>
      <c r="DK211" s="163">
        <v>100</v>
      </c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5"/>
      <c r="DW211" s="163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5"/>
      <c r="EH211" s="163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5"/>
      <c r="ES211" s="166"/>
      <c r="ET211" s="167"/>
      <c r="EU211" s="167"/>
      <c r="EV211" s="167"/>
      <c r="EW211" s="167"/>
      <c r="EX211" s="167"/>
      <c r="EY211" s="167"/>
      <c r="EZ211" s="167"/>
      <c r="FA211" s="167"/>
      <c r="FB211" s="167"/>
      <c r="FC211" s="167"/>
      <c r="FD211" s="167"/>
      <c r="FE211" s="168"/>
    </row>
    <row r="212" spans="1:161" s="2" customFormat="1" ht="111" customHeight="1">
      <c r="A212" s="177"/>
      <c r="B212" s="178"/>
      <c r="C212" s="178"/>
      <c r="D212" s="178"/>
      <c r="E212" s="178"/>
      <c r="F212" s="178"/>
      <c r="G212" s="178"/>
      <c r="H212" s="178"/>
      <c r="I212" s="178"/>
      <c r="J212" s="179"/>
      <c r="K212" s="156"/>
      <c r="L212" s="157"/>
      <c r="M212" s="157"/>
      <c r="N212" s="157"/>
      <c r="O212" s="157"/>
      <c r="P212" s="157"/>
      <c r="Q212" s="157"/>
      <c r="R212" s="157"/>
      <c r="S212" s="157"/>
      <c r="T212" s="158"/>
      <c r="U212" s="186"/>
      <c r="V212" s="187"/>
      <c r="W212" s="187"/>
      <c r="X212" s="187"/>
      <c r="Y212" s="187"/>
      <c r="Z212" s="187"/>
      <c r="AA212" s="187"/>
      <c r="AB212" s="187"/>
      <c r="AC212" s="187"/>
      <c r="AD212" s="188"/>
      <c r="AE212" s="186"/>
      <c r="AF212" s="187"/>
      <c r="AG212" s="187"/>
      <c r="AH212" s="187"/>
      <c r="AI212" s="187"/>
      <c r="AJ212" s="187"/>
      <c r="AK212" s="187"/>
      <c r="AL212" s="187"/>
      <c r="AM212" s="187"/>
      <c r="AN212" s="188"/>
      <c r="AO212" s="156"/>
      <c r="AP212" s="157"/>
      <c r="AQ212" s="157"/>
      <c r="AR212" s="157"/>
      <c r="AS212" s="157"/>
      <c r="AT212" s="157"/>
      <c r="AU212" s="157"/>
      <c r="AV212" s="157"/>
      <c r="AW212" s="157"/>
      <c r="AX212" s="158"/>
      <c r="AY212" s="186"/>
      <c r="AZ212" s="187"/>
      <c r="BA212" s="187"/>
      <c r="BB212" s="187"/>
      <c r="BC212" s="187"/>
      <c r="BD212" s="187"/>
      <c r="BE212" s="187"/>
      <c r="BF212" s="187"/>
      <c r="BG212" s="187"/>
      <c r="BH212" s="188"/>
      <c r="BI212" s="192" t="s">
        <v>493</v>
      </c>
      <c r="BJ212" s="193"/>
      <c r="BK212" s="193"/>
      <c r="BL212" s="193"/>
      <c r="BM212" s="193"/>
      <c r="BN212" s="193"/>
      <c r="BO212" s="193"/>
      <c r="BP212" s="193"/>
      <c r="BQ212" s="193"/>
      <c r="BR212" s="194"/>
      <c r="BS212" s="166" t="s">
        <v>494</v>
      </c>
      <c r="BT212" s="167"/>
      <c r="BU212" s="167"/>
      <c r="BV212" s="167"/>
      <c r="BW212" s="167"/>
      <c r="BX212" s="167"/>
      <c r="BY212" s="167"/>
      <c r="BZ212" s="167"/>
      <c r="CA212" s="167"/>
      <c r="CB212" s="168"/>
      <c r="CC212" s="172"/>
      <c r="CD212" s="173"/>
      <c r="CE212" s="173"/>
      <c r="CF212" s="173"/>
      <c r="CG212" s="173"/>
      <c r="CH212" s="173"/>
      <c r="CI212" s="173"/>
      <c r="CJ212" s="173"/>
      <c r="CK212" s="173"/>
      <c r="CL212" s="174"/>
      <c r="CM212" s="163">
        <v>0</v>
      </c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5"/>
      <c r="CY212" s="163">
        <v>0</v>
      </c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5"/>
      <c r="DK212" s="163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5"/>
      <c r="DW212" s="163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5"/>
      <c r="EH212" s="163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5"/>
      <c r="ES212" s="166"/>
      <c r="ET212" s="167"/>
      <c r="EU212" s="167"/>
      <c r="EV212" s="167"/>
      <c r="EW212" s="167"/>
      <c r="EX212" s="167"/>
      <c r="EY212" s="167"/>
      <c r="EZ212" s="167"/>
      <c r="FA212" s="167"/>
      <c r="FB212" s="167"/>
      <c r="FC212" s="167"/>
      <c r="FD212" s="167"/>
      <c r="FE212" s="168"/>
    </row>
    <row r="213" spans="1:161" s="2" customFormat="1" ht="45.75" customHeight="1">
      <c r="A213" s="180"/>
      <c r="B213" s="181"/>
      <c r="C213" s="181"/>
      <c r="D213" s="181"/>
      <c r="E213" s="181"/>
      <c r="F213" s="181"/>
      <c r="G213" s="181"/>
      <c r="H213" s="181"/>
      <c r="I213" s="181"/>
      <c r="J213" s="182"/>
      <c r="K213" s="159"/>
      <c r="L213" s="160"/>
      <c r="M213" s="160"/>
      <c r="N213" s="160"/>
      <c r="O213" s="160"/>
      <c r="P213" s="160"/>
      <c r="Q213" s="160"/>
      <c r="R213" s="160"/>
      <c r="S213" s="160"/>
      <c r="T213" s="161"/>
      <c r="U213" s="189"/>
      <c r="V213" s="190"/>
      <c r="W213" s="190"/>
      <c r="X213" s="190"/>
      <c r="Y213" s="190"/>
      <c r="Z213" s="190"/>
      <c r="AA213" s="190"/>
      <c r="AB213" s="190"/>
      <c r="AC213" s="190"/>
      <c r="AD213" s="191"/>
      <c r="AE213" s="189"/>
      <c r="AF213" s="190"/>
      <c r="AG213" s="190"/>
      <c r="AH213" s="190"/>
      <c r="AI213" s="190"/>
      <c r="AJ213" s="190"/>
      <c r="AK213" s="190"/>
      <c r="AL213" s="190"/>
      <c r="AM213" s="190"/>
      <c r="AN213" s="191"/>
      <c r="AO213" s="159"/>
      <c r="AP213" s="160"/>
      <c r="AQ213" s="160"/>
      <c r="AR213" s="160"/>
      <c r="AS213" s="160"/>
      <c r="AT213" s="160"/>
      <c r="AU213" s="160"/>
      <c r="AV213" s="160"/>
      <c r="AW213" s="160"/>
      <c r="AX213" s="161"/>
      <c r="AY213" s="189"/>
      <c r="AZ213" s="190"/>
      <c r="BA213" s="190"/>
      <c r="BB213" s="190"/>
      <c r="BC213" s="190"/>
      <c r="BD213" s="190"/>
      <c r="BE213" s="190"/>
      <c r="BF213" s="190"/>
      <c r="BG213" s="190"/>
      <c r="BH213" s="191"/>
      <c r="BI213" s="192" t="s">
        <v>350</v>
      </c>
      <c r="BJ213" s="193"/>
      <c r="BK213" s="193"/>
      <c r="BL213" s="193"/>
      <c r="BM213" s="193"/>
      <c r="BN213" s="193"/>
      <c r="BO213" s="193"/>
      <c r="BP213" s="193"/>
      <c r="BQ213" s="193"/>
      <c r="BR213" s="194"/>
      <c r="BS213" s="166" t="s">
        <v>184</v>
      </c>
      <c r="BT213" s="167"/>
      <c r="BU213" s="167"/>
      <c r="BV213" s="167"/>
      <c r="BW213" s="167"/>
      <c r="BX213" s="167"/>
      <c r="BY213" s="167"/>
      <c r="BZ213" s="167"/>
      <c r="CA213" s="167"/>
      <c r="CB213" s="168"/>
      <c r="CC213" s="172"/>
      <c r="CD213" s="173"/>
      <c r="CE213" s="173"/>
      <c r="CF213" s="173"/>
      <c r="CG213" s="173"/>
      <c r="CH213" s="173"/>
      <c r="CI213" s="173"/>
      <c r="CJ213" s="173"/>
      <c r="CK213" s="173"/>
      <c r="CL213" s="174"/>
      <c r="CM213" s="163">
        <v>100</v>
      </c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5"/>
      <c r="CY213" s="163">
        <v>100</v>
      </c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5"/>
      <c r="DK213" s="163">
        <v>100</v>
      </c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5"/>
      <c r="DW213" s="163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5"/>
      <c r="EH213" s="163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5"/>
      <c r="ES213" s="166"/>
      <c r="ET213" s="167"/>
      <c r="EU213" s="167"/>
      <c r="EV213" s="167"/>
      <c r="EW213" s="167"/>
      <c r="EX213" s="167"/>
      <c r="EY213" s="167"/>
      <c r="EZ213" s="167"/>
      <c r="FA213" s="167"/>
      <c r="FB213" s="167"/>
      <c r="FC213" s="167"/>
      <c r="FD213" s="167"/>
      <c r="FE213" s="168"/>
    </row>
    <row r="214" spans="1:161" s="2" customFormat="1" ht="57.75" customHeight="1">
      <c r="A214" s="144" t="s">
        <v>517</v>
      </c>
      <c r="B214" s="175"/>
      <c r="C214" s="175"/>
      <c r="D214" s="175"/>
      <c r="E214" s="175"/>
      <c r="F214" s="175"/>
      <c r="G214" s="175"/>
      <c r="H214" s="175"/>
      <c r="I214" s="175"/>
      <c r="J214" s="176"/>
      <c r="K214" s="153" t="s">
        <v>378</v>
      </c>
      <c r="L214" s="154"/>
      <c r="M214" s="154"/>
      <c r="N214" s="154"/>
      <c r="O214" s="154"/>
      <c r="P214" s="154"/>
      <c r="Q214" s="154"/>
      <c r="R214" s="154"/>
      <c r="S214" s="154"/>
      <c r="T214" s="155"/>
      <c r="U214" s="183" t="s">
        <v>498</v>
      </c>
      <c r="V214" s="184"/>
      <c r="W214" s="184"/>
      <c r="X214" s="184"/>
      <c r="Y214" s="184"/>
      <c r="Z214" s="184"/>
      <c r="AA214" s="184"/>
      <c r="AB214" s="184"/>
      <c r="AC214" s="184"/>
      <c r="AD214" s="185"/>
      <c r="AE214" s="183" t="s">
        <v>375</v>
      </c>
      <c r="AF214" s="184"/>
      <c r="AG214" s="184"/>
      <c r="AH214" s="184"/>
      <c r="AI214" s="184"/>
      <c r="AJ214" s="184"/>
      <c r="AK214" s="184"/>
      <c r="AL214" s="184"/>
      <c r="AM214" s="184"/>
      <c r="AN214" s="185"/>
      <c r="AO214" s="153" t="s">
        <v>510</v>
      </c>
      <c r="AP214" s="154"/>
      <c r="AQ214" s="154"/>
      <c r="AR214" s="154"/>
      <c r="AS214" s="154"/>
      <c r="AT214" s="154"/>
      <c r="AU214" s="154"/>
      <c r="AV214" s="154"/>
      <c r="AW214" s="154"/>
      <c r="AX214" s="155"/>
      <c r="AY214" s="183"/>
      <c r="AZ214" s="184"/>
      <c r="BA214" s="184"/>
      <c r="BB214" s="184"/>
      <c r="BC214" s="184"/>
      <c r="BD214" s="184"/>
      <c r="BE214" s="184"/>
      <c r="BF214" s="184"/>
      <c r="BG214" s="184"/>
      <c r="BH214" s="185"/>
      <c r="BI214" s="192" t="s">
        <v>348</v>
      </c>
      <c r="BJ214" s="193"/>
      <c r="BK214" s="193"/>
      <c r="BL214" s="193"/>
      <c r="BM214" s="193"/>
      <c r="BN214" s="193"/>
      <c r="BO214" s="193"/>
      <c r="BP214" s="193"/>
      <c r="BQ214" s="193"/>
      <c r="BR214" s="194"/>
      <c r="BS214" s="166" t="s">
        <v>184</v>
      </c>
      <c r="BT214" s="167"/>
      <c r="BU214" s="167"/>
      <c r="BV214" s="167"/>
      <c r="BW214" s="167"/>
      <c r="BX214" s="167"/>
      <c r="BY214" s="167"/>
      <c r="BZ214" s="167"/>
      <c r="CA214" s="167"/>
      <c r="CB214" s="168"/>
      <c r="CC214" s="172"/>
      <c r="CD214" s="173"/>
      <c r="CE214" s="173"/>
      <c r="CF214" s="173"/>
      <c r="CG214" s="173"/>
      <c r="CH214" s="173"/>
      <c r="CI214" s="173"/>
      <c r="CJ214" s="173"/>
      <c r="CK214" s="173"/>
      <c r="CL214" s="174"/>
      <c r="CM214" s="163">
        <v>100</v>
      </c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5"/>
      <c r="CY214" s="163">
        <v>100</v>
      </c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5"/>
      <c r="DK214" s="163">
        <v>100</v>
      </c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5"/>
      <c r="DW214" s="163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5"/>
      <c r="EH214" s="163"/>
      <c r="EI214" s="164"/>
      <c r="EJ214" s="164"/>
      <c r="EK214" s="164"/>
      <c r="EL214" s="164"/>
      <c r="EM214" s="164"/>
      <c r="EN214" s="164"/>
      <c r="EO214" s="164"/>
      <c r="EP214" s="164"/>
      <c r="EQ214" s="164"/>
      <c r="ER214" s="165"/>
      <c r="ES214" s="166"/>
      <c r="ET214" s="167"/>
      <c r="EU214" s="167"/>
      <c r="EV214" s="167"/>
      <c r="EW214" s="167"/>
      <c r="EX214" s="167"/>
      <c r="EY214" s="167"/>
      <c r="EZ214" s="167"/>
      <c r="FA214" s="167"/>
      <c r="FB214" s="167"/>
      <c r="FC214" s="167"/>
      <c r="FD214" s="167"/>
      <c r="FE214" s="168"/>
    </row>
    <row r="215" spans="1:161" s="2" customFormat="1" ht="85.5" customHeight="1">
      <c r="A215" s="177"/>
      <c r="B215" s="178"/>
      <c r="C215" s="178"/>
      <c r="D215" s="178"/>
      <c r="E215" s="178"/>
      <c r="F215" s="178"/>
      <c r="G215" s="178"/>
      <c r="H215" s="178"/>
      <c r="I215" s="178"/>
      <c r="J215" s="179"/>
      <c r="K215" s="156"/>
      <c r="L215" s="157"/>
      <c r="M215" s="157"/>
      <c r="N215" s="157"/>
      <c r="O215" s="157"/>
      <c r="P215" s="157"/>
      <c r="Q215" s="157"/>
      <c r="R215" s="157"/>
      <c r="S215" s="157"/>
      <c r="T215" s="158"/>
      <c r="U215" s="186"/>
      <c r="V215" s="187"/>
      <c r="W215" s="187"/>
      <c r="X215" s="187"/>
      <c r="Y215" s="187"/>
      <c r="Z215" s="187"/>
      <c r="AA215" s="187"/>
      <c r="AB215" s="187"/>
      <c r="AC215" s="187"/>
      <c r="AD215" s="188"/>
      <c r="AE215" s="186"/>
      <c r="AF215" s="187"/>
      <c r="AG215" s="187"/>
      <c r="AH215" s="187"/>
      <c r="AI215" s="187"/>
      <c r="AJ215" s="187"/>
      <c r="AK215" s="187"/>
      <c r="AL215" s="187"/>
      <c r="AM215" s="187"/>
      <c r="AN215" s="188"/>
      <c r="AO215" s="156"/>
      <c r="AP215" s="157"/>
      <c r="AQ215" s="157"/>
      <c r="AR215" s="157"/>
      <c r="AS215" s="157"/>
      <c r="AT215" s="157"/>
      <c r="AU215" s="157"/>
      <c r="AV215" s="157"/>
      <c r="AW215" s="157"/>
      <c r="AX215" s="158"/>
      <c r="AY215" s="186"/>
      <c r="AZ215" s="187"/>
      <c r="BA215" s="187"/>
      <c r="BB215" s="187"/>
      <c r="BC215" s="187"/>
      <c r="BD215" s="187"/>
      <c r="BE215" s="187"/>
      <c r="BF215" s="187"/>
      <c r="BG215" s="187"/>
      <c r="BH215" s="188"/>
      <c r="BI215" s="192" t="s">
        <v>349</v>
      </c>
      <c r="BJ215" s="193"/>
      <c r="BK215" s="193"/>
      <c r="BL215" s="193"/>
      <c r="BM215" s="193"/>
      <c r="BN215" s="193"/>
      <c r="BO215" s="193"/>
      <c r="BP215" s="193"/>
      <c r="BQ215" s="193"/>
      <c r="BR215" s="194"/>
      <c r="BS215" s="166" t="s">
        <v>184</v>
      </c>
      <c r="BT215" s="167"/>
      <c r="BU215" s="167"/>
      <c r="BV215" s="167"/>
      <c r="BW215" s="167"/>
      <c r="BX215" s="167"/>
      <c r="BY215" s="167"/>
      <c r="BZ215" s="167"/>
      <c r="CA215" s="167"/>
      <c r="CB215" s="168"/>
      <c r="CC215" s="172"/>
      <c r="CD215" s="173"/>
      <c r="CE215" s="173"/>
      <c r="CF215" s="173"/>
      <c r="CG215" s="173"/>
      <c r="CH215" s="173"/>
      <c r="CI215" s="173"/>
      <c r="CJ215" s="173"/>
      <c r="CK215" s="173"/>
      <c r="CL215" s="174"/>
      <c r="CM215" s="163">
        <v>95</v>
      </c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5"/>
      <c r="CY215" s="163">
        <v>95</v>
      </c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5"/>
      <c r="DK215" s="163">
        <v>100</v>
      </c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5"/>
      <c r="DW215" s="163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5"/>
      <c r="EH215" s="163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5"/>
      <c r="ES215" s="166"/>
      <c r="ET215" s="167"/>
      <c r="EU215" s="167"/>
      <c r="EV215" s="167"/>
      <c r="EW215" s="167"/>
      <c r="EX215" s="167"/>
      <c r="EY215" s="167"/>
      <c r="EZ215" s="167"/>
      <c r="FA215" s="167"/>
      <c r="FB215" s="167"/>
      <c r="FC215" s="167"/>
      <c r="FD215" s="167"/>
      <c r="FE215" s="168"/>
    </row>
    <row r="216" spans="1:161" s="2" customFormat="1" ht="111" customHeight="1">
      <c r="A216" s="177"/>
      <c r="B216" s="178"/>
      <c r="C216" s="178"/>
      <c r="D216" s="178"/>
      <c r="E216" s="178"/>
      <c r="F216" s="178"/>
      <c r="G216" s="178"/>
      <c r="H216" s="178"/>
      <c r="I216" s="178"/>
      <c r="J216" s="179"/>
      <c r="K216" s="156"/>
      <c r="L216" s="157"/>
      <c r="M216" s="157"/>
      <c r="N216" s="157"/>
      <c r="O216" s="157"/>
      <c r="P216" s="157"/>
      <c r="Q216" s="157"/>
      <c r="R216" s="157"/>
      <c r="S216" s="157"/>
      <c r="T216" s="158"/>
      <c r="U216" s="186"/>
      <c r="V216" s="187"/>
      <c r="W216" s="187"/>
      <c r="X216" s="187"/>
      <c r="Y216" s="187"/>
      <c r="Z216" s="187"/>
      <c r="AA216" s="187"/>
      <c r="AB216" s="187"/>
      <c r="AC216" s="187"/>
      <c r="AD216" s="188"/>
      <c r="AE216" s="186"/>
      <c r="AF216" s="187"/>
      <c r="AG216" s="187"/>
      <c r="AH216" s="187"/>
      <c r="AI216" s="187"/>
      <c r="AJ216" s="187"/>
      <c r="AK216" s="187"/>
      <c r="AL216" s="187"/>
      <c r="AM216" s="187"/>
      <c r="AN216" s="188"/>
      <c r="AO216" s="156"/>
      <c r="AP216" s="157"/>
      <c r="AQ216" s="157"/>
      <c r="AR216" s="157"/>
      <c r="AS216" s="157"/>
      <c r="AT216" s="157"/>
      <c r="AU216" s="157"/>
      <c r="AV216" s="157"/>
      <c r="AW216" s="157"/>
      <c r="AX216" s="158"/>
      <c r="AY216" s="186"/>
      <c r="AZ216" s="187"/>
      <c r="BA216" s="187"/>
      <c r="BB216" s="187"/>
      <c r="BC216" s="187"/>
      <c r="BD216" s="187"/>
      <c r="BE216" s="187"/>
      <c r="BF216" s="187"/>
      <c r="BG216" s="187"/>
      <c r="BH216" s="188"/>
      <c r="BI216" s="192" t="s">
        <v>493</v>
      </c>
      <c r="BJ216" s="193"/>
      <c r="BK216" s="193"/>
      <c r="BL216" s="193"/>
      <c r="BM216" s="193"/>
      <c r="BN216" s="193"/>
      <c r="BO216" s="193"/>
      <c r="BP216" s="193"/>
      <c r="BQ216" s="193"/>
      <c r="BR216" s="194"/>
      <c r="BS216" s="166" t="s">
        <v>494</v>
      </c>
      <c r="BT216" s="167"/>
      <c r="BU216" s="167"/>
      <c r="BV216" s="167"/>
      <c r="BW216" s="167"/>
      <c r="BX216" s="167"/>
      <c r="BY216" s="167"/>
      <c r="BZ216" s="167"/>
      <c r="CA216" s="167"/>
      <c r="CB216" s="168"/>
      <c r="CC216" s="172"/>
      <c r="CD216" s="173"/>
      <c r="CE216" s="173"/>
      <c r="CF216" s="173"/>
      <c r="CG216" s="173"/>
      <c r="CH216" s="173"/>
      <c r="CI216" s="173"/>
      <c r="CJ216" s="173"/>
      <c r="CK216" s="173"/>
      <c r="CL216" s="174"/>
      <c r="CM216" s="163">
        <v>0</v>
      </c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5"/>
      <c r="CY216" s="163">
        <v>0</v>
      </c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5"/>
      <c r="DK216" s="163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5"/>
      <c r="DW216" s="163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5"/>
      <c r="EH216" s="163"/>
      <c r="EI216" s="164"/>
      <c r="EJ216" s="164"/>
      <c r="EK216" s="164"/>
      <c r="EL216" s="164"/>
      <c r="EM216" s="164"/>
      <c r="EN216" s="164"/>
      <c r="EO216" s="164"/>
      <c r="EP216" s="164"/>
      <c r="EQ216" s="164"/>
      <c r="ER216" s="165"/>
      <c r="ES216" s="166"/>
      <c r="ET216" s="167"/>
      <c r="EU216" s="167"/>
      <c r="EV216" s="167"/>
      <c r="EW216" s="167"/>
      <c r="EX216" s="167"/>
      <c r="EY216" s="167"/>
      <c r="EZ216" s="167"/>
      <c r="FA216" s="167"/>
      <c r="FB216" s="167"/>
      <c r="FC216" s="167"/>
      <c r="FD216" s="167"/>
      <c r="FE216" s="168"/>
    </row>
    <row r="217" spans="1:161" s="2" customFormat="1" ht="45.75" customHeight="1">
      <c r="A217" s="180"/>
      <c r="B217" s="181"/>
      <c r="C217" s="181"/>
      <c r="D217" s="181"/>
      <c r="E217" s="181"/>
      <c r="F217" s="181"/>
      <c r="G217" s="181"/>
      <c r="H217" s="181"/>
      <c r="I217" s="181"/>
      <c r="J217" s="182"/>
      <c r="K217" s="159"/>
      <c r="L217" s="160"/>
      <c r="M217" s="160"/>
      <c r="N217" s="160"/>
      <c r="O217" s="160"/>
      <c r="P217" s="160"/>
      <c r="Q217" s="160"/>
      <c r="R217" s="160"/>
      <c r="S217" s="160"/>
      <c r="T217" s="161"/>
      <c r="U217" s="189"/>
      <c r="V217" s="190"/>
      <c r="W217" s="190"/>
      <c r="X217" s="190"/>
      <c r="Y217" s="190"/>
      <c r="Z217" s="190"/>
      <c r="AA217" s="190"/>
      <c r="AB217" s="190"/>
      <c r="AC217" s="190"/>
      <c r="AD217" s="191"/>
      <c r="AE217" s="189"/>
      <c r="AF217" s="190"/>
      <c r="AG217" s="190"/>
      <c r="AH217" s="190"/>
      <c r="AI217" s="190"/>
      <c r="AJ217" s="190"/>
      <c r="AK217" s="190"/>
      <c r="AL217" s="190"/>
      <c r="AM217" s="190"/>
      <c r="AN217" s="191"/>
      <c r="AO217" s="159"/>
      <c r="AP217" s="160"/>
      <c r="AQ217" s="160"/>
      <c r="AR217" s="160"/>
      <c r="AS217" s="160"/>
      <c r="AT217" s="160"/>
      <c r="AU217" s="160"/>
      <c r="AV217" s="160"/>
      <c r="AW217" s="160"/>
      <c r="AX217" s="161"/>
      <c r="AY217" s="189"/>
      <c r="AZ217" s="190"/>
      <c r="BA217" s="190"/>
      <c r="BB217" s="190"/>
      <c r="BC217" s="190"/>
      <c r="BD217" s="190"/>
      <c r="BE217" s="190"/>
      <c r="BF217" s="190"/>
      <c r="BG217" s="190"/>
      <c r="BH217" s="191"/>
      <c r="BI217" s="192" t="s">
        <v>350</v>
      </c>
      <c r="BJ217" s="193"/>
      <c r="BK217" s="193"/>
      <c r="BL217" s="193"/>
      <c r="BM217" s="193"/>
      <c r="BN217" s="193"/>
      <c r="BO217" s="193"/>
      <c r="BP217" s="193"/>
      <c r="BQ217" s="193"/>
      <c r="BR217" s="194"/>
      <c r="BS217" s="166" t="s">
        <v>184</v>
      </c>
      <c r="BT217" s="167"/>
      <c r="BU217" s="167"/>
      <c r="BV217" s="167"/>
      <c r="BW217" s="167"/>
      <c r="BX217" s="167"/>
      <c r="BY217" s="167"/>
      <c r="BZ217" s="167"/>
      <c r="CA217" s="167"/>
      <c r="CB217" s="168"/>
      <c r="CC217" s="172"/>
      <c r="CD217" s="173"/>
      <c r="CE217" s="173"/>
      <c r="CF217" s="173"/>
      <c r="CG217" s="173"/>
      <c r="CH217" s="173"/>
      <c r="CI217" s="173"/>
      <c r="CJ217" s="173"/>
      <c r="CK217" s="173"/>
      <c r="CL217" s="174"/>
      <c r="CM217" s="163">
        <v>100</v>
      </c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5"/>
      <c r="CY217" s="163">
        <v>100</v>
      </c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5"/>
      <c r="DK217" s="163">
        <v>100</v>
      </c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5"/>
      <c r="DW217" s="163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5"/>
      <c r="EH217" s="163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5"/>
      <c r="ES217" s="166"/>
      <c r="ET217" s="167"/>
      <c r="EU217" s="167"/>
      <c r="EV217" s="167"/>
      <c r="EW217" s="167"/>
      <c r="EX217" s="167"/>
      <c r="EY217" s="167"/>
      <c r="EZ217" s="167"/>
      <c r="FA217" s="167"/>
      <c r="FB217" s="167"/>
      <c r="FC217" s="167"/>
      <c r="FD217" s="167"/>
      <c r="FE217" s="168"/>
    </row>
    <row r="218" spans="1:161" s="2" customFormat="1" ht="83.25" customHeight="1">
      <c r="A218" s="144" t="s">
        <v>385</v>
      </c>
      <c r="B218" s="175"/>
      <c r="C218" s="175"/>
      <c r="D218" s="175"/>
      <c r="E218" s="175"/>
      <c r="F218" s="175"/>
      <c r="G218" s="175"/>
      <c r="H218" s="175"/>
      <c r="I218" s="175"/>
      <c r="J218" s="176"/>
      <c r="K218" s="153" t="s">
        <v>386</v>
      </c>
      <c r="L218" s="154"/>
      <c r="M218" s="154"/>
      <c r="N218" s="154"/>
      <c r="O218" s="154"/>
      <c r="P218" s="154"/>
      <c r="Q218" s="154"/>
      <c r="R218" s="154"/>
      <c r="S218" s="154"/>
      <c r="T218" s="155"/>
      <c r="U218" s="183" t="s">
        <v>387</v>
      </c>
      <c r="V218" s="184"/>
      <c r="W218" s="184"/>
      <c r="X218" s="184"/>
      <c r="Y218" s="184"/>
      <c r="Z218" s="184"/>
      <c r="AA218" s="184"/>
      <c r="AB218" s="184"/>
      <c r="AC218" s="184"/>
      <c r="AD218" s="185"/>
      <c r="AE218" s="183"/>
      <c r="AF218" s="184"/>
      <c r="AG218" s="184"/>
      <c r="AH218" s="184"/>
      <c r="AI218" s="184"/>
      <c r="AJ218" s="184"/>
      <c r="AK218" s="184"/>
      <c r="AL218" s="184"/>
      <c r="AM218" s="184"/>
      <c r="AN218" s="185"/>
      <c r="AO218" s="153" t="s">
        <v>388</v>
      </c>
      <c r="AP218" s="154"/>
      <c r="AQ218" s="154"/>
      <c r="AR218" s="154"/>
      <c r="AS218" s="154"/>
      <c r="AT218" s="154"/>
      <c r="AU218" s="154"/>
      <c r="AV218" s="154"/>
      <c r="AW218" s="154"/>
      <c r="AX218" s="155"/>
      <c r="AY218" s="183" t="s">
        <v>375</v>
      </c>
      <c r="AZ218" s="184"/>
      <c r="BA218" s="184"/>
      <c r="BB218" s="184"/>
      <c r="BC218" s="184"/>
      <c r="BD218" s="184"/>
      <c r="BE218" s="184"/>
      <c r="BF218" s="184"/>
      <c r="BG218" s="184"/>
      <c r="BH218" s="185"/>
      <c r="BI218" s="169" t="s">
        <v>519</v>
      </c>
      <c r="BJ218" s="170"/>
      <c r="BK218" s="170"/>
      <c r="BL218" s="170"/>
      <c r="BM218" s="170"/>
      <c r="BN218" s="170"/>
      <c r="BO218" s="170"/>
      <c r="BP218" s="170"/>
      <c r="BQ218" s="170"/>
      <c r="BR218" s="171"/>
      <c r="BS218" s="166" t="s">
        <v>184</v>
      </c>
      <c r="BT218" s="167"/>
      <c r="BU218" s="167"/>
      <c r="BV218" s="167"/>
      <c r="BW218" s="167"/>
      <c r="BX218" s="167"/>
      <c r="BY218" s="167"/>
      <c r="BZ218" s="167"/>
      <c r="CA218" s="167"/>
      <c r="CB218" s="168"/>
      <c r="CC218" s="172"/>
      <c r="CD218" s="173"/>
      <c r="CE218" s="173"/>
      <c r="CF218" s="173"/>
      <c r="CG218" s="173"/>
      <c r="CH218" s="173"/>
      <c r="CI218" s="173"/>
      <c r="CJ218" s="173"/>
      <c r="CK218" s="173"/>
      <c r="CL218" s="174"/>
      <c r="CM218" s="163">
        <v>100</v>
      </c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5"/>
      <c r="CY218" s="163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5"/>
      <c r="DK218" s="163">
        <v>100</v>
      </c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5"/>
      <c r="DW218" s="163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5"/>
      <c r="EH218" s="163"/>
      <c r="EI218" s="164"/>
      <c r="EJ218" s="164"/>
      <c r="EK218" s="164"/>
      <c r="EL218" s="164"/>
      <c r="EM218" s="164"/>
      <c r="EN218" s="164"/>
      <c r="EO218" s="164"/>
      <c r="EP218" s="164"/>
      <c r="EQ218" s="164"/>
      <c r="ER218" s="165"/>
      <c r="ES218" s="166"/>
      <c r="ET218" s="167"/>
      <c r="EU218" s="167"/>
      <c r="EV218" s="167"/>
      <c r="EW218" s="167"/>
      <c r="EX218" s="167"/>
      <c r="EY218" s="167"/>
      <c r="EZ218" s="167"/>
      <c r="FA218" s="167"/>
      <c r="FB218" s="167"/>
      <c r="FC218" s="167"/>
      <c r="FD218" s="167"/>
      <c r="FE218" s="168"/>
    </row>
    <row r="219" spans="1:161" s="2" customFormat="1" ht="72" customHeight="1">
      <c r="A219" s="177"/>
      <c r="B219" s="178"/>
      <c r="C219" s="178"/>
      <c r="D219" s="178"/>
      <c r="E219" s="178"/>
      <c r="F219" s="178"/>
      <c r="G219" s="178"/>
      <c r="H219" s="178"/>
      <c r="I219" s="178"/>
      <c r="J219" s="179"/>
      <c r="K219" s="156"/>
      <c r="L219" s="157"/>
      <c r="M219" s="157"/>
      <c r="N219" s="157"/>
      <c r="O219" s="157"/>
      <c r="P219" s="157"/>
      <c r="Q219" s="157"/>
      <c r="R219" s="157"/>
      <c r="S219" s="157"/>
      <c r="T219" s="158"/>
      <c r="U219" s="186"/>
      <c r="V219" s="187"/>
      <c r="W219" s="187"/>
      <c r="X219" s="187"/>
      <c r="Y219" s="187"/>
      <c r="Z219" s="187"/>
      <c r="AA219" s="187"/>
      <c r="AB219" s="187"/>
      <c r="AC219" s="187"/>
      <c r="AD219" s="188"/>
      <c r="AE219" s="186"/>
      <c r="AF219" s="187"/>
      <c r="AG219" s="187"/>
      <c r="AH219" s="187"/>
      <c r="AI219" s="187"/>
      <c r="AJ219" s="187"/>
      <c r="AK219" s="187"/>
      <c r="AL219" s="187"/>
      <c r="AM219" s="187"/>
      <c r="AN219" s="188"/>
      <c r="AO219" s="156"/>
      <c r="AP219" s="157"/>
      <c r="AQ219" s="157"/>
      <c r="AR219" s="157"/>
      <c r="AS219" s="157"/>
      <c r="AT219" s="157"/>
      <c r="AU219" s="157"/>
      <c r="AV219" s="157"/>
      <c r="AW219" s="157"/>
      <c r="AX219" s="158"/>
      <c r="AY219" s="186"/>
      <c r="AZ219" s="187"/>
      <c r="BA219" s="187"/>
      <c r="BB219" s="187"/>
      <c r="BC219" s="187"/>
      <c r="BD219" s="187"/>
      <c r="BE219" s="187"/>
      <c r="BF219" s="187"/>
      <c r="BG219" s="187"/>
      <c r="BH219" s="188"/>
      <c r="BI219" s="169" t="s">
        <v>520</v>
      </c>
      <c r="BJ219" s="170"/>
      <c r="BK219" s="170"/>
      <c r="BL219" s="170"/>
      <c r="BM219" s="170"/>
      <c r="BN219" s="170"/>
      <c r="BO219" s="170"/>
      <c r="BP219" s="170"/>
      <c r="BQ219" s="170"/>
      <c r="BR219" s="171"/>
      <c r="BS219" s="166" t="s">
        <v>184</v>
      </c>
      <c r="BT219" s="167"/>
      <c r="BU219" s="167"/>
      <c r="BV219" s="167"/>
      <c r="BW219" s="167"/>
      <c r="BX219" s="167"/>
      <c r="BY219" s="167"/>
      <c r="BZ219" s="167"/>
      <c r="CA219" s="167"/>
      <c r="CB219" s="168"/>
      <c r="CC219" s="172"/>
      <c r="CD219" s="173"/>
      <c r="CE219" s="173"/>
      <c r="CF219" s="173"/>
      <c r="CG219" s="173"/>
      <c r="CH219" s="173"/>
      <c r="CI219" s="173"/>
      <c r="CJ219" s="173"/>
      <c r="CK219" s="173"/>
      <c r="CL219" s="174"/>
      <c r="CM219" s="163">
        <v>40</v>
      </c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5"/>
      <c r="CY219" s="163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5"/>
      <c r="DK219" s="163">
        <v>40</v>
      </c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5"/>
      <c r="DW219" s="163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5"/>
      <c r="EH219" s="163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5"/>
      <c r="ES219" s="166"/>
      <c r="ET219" s="167"/>
      <c r="EU219" s="167"/>
      <c r="EV219" s="167"/>
      <c r="EW219" s="167"/>
      <c r="EX219" s="167"/>
      <c r="EY219" s="167"/>
      <c r="EZ219" s="167"/>
      <c r="FA219" s="167"/>
      <c r="FB219" s="167"/>
      <c r="FC219" s="167"/>
      <c r="FD219" s="167"/>
      <c r="FE219" s="168"/>
    </row>
    <row r="220" spans="1:161" s="2" customFormat="1" ht="137.25" customHeight="1">
      <c r="A220" s="180"/>
      <c r="B220" s="181"/>
      <c r="C220" s="181"/>
      <c r="D220" s="181"/>
      <c r="E220" s="181"/>
      <c r="F220" s="181"/>
      <c r="G220" s="181"/>
      <c r="H220" s="181"/>
      <c r="I220" s="181"/>
      <c r="J220" s="182"/>
      <c r="K220" s="159"/>
      <c r="L220" s="160"/>
      <c r="M220" s="160"/>
      <c r="N220" s="160"/>
      <c r="O220" s="160"/>
      <c r="P220" s="160"/>
      <c r="Q220" s="160"/>
      <c r="R220" s="160"/>
      <c r="S220" s="160"/>
      <c r="T220" s="161"/>
      <c r="U220" s="189"/>
      <c r="V220" s="190"/>
      <c r="W220" s="190"/>
      <c r="X220" s="190"/>
      <c r="Y220" s="190"/>
      <c r="Z220" s="190"/>
      <c r="AA220" s="190"/>
      <c r="AB220" s="190"/>
      <c r="AC220" s="190"/>
      <c r="AD220" s="191"/>
      <c r="AE220" s="189"/>
      <c r="AF220" s="190"/>
      <c r="AG220" s="190"/>
      <c r="AH220" s="190"/>
      <c r="AI220" s="190"/>
      <c r="AJ220" s="190"/>
      <c r="AK220" s="190"/>
      <c r="AL220" s="190"/>
      <c r="AM220" s="190"/>
      <c r="AN220" s="191"/>
      <c r="AO220" s="159"/>
      <c r="AP220" s="160"/>
      <c r="AQ220" s="160"/>
      <c r="AR220" s="160"/>
      <c r="AS220" s="160"/>
      <c r="AT220" s="160"/>
      <c r="AU220" s="160"/>
      <c r="AV220" s="160"/>
      <c r="AW220" s="160"/>
      <c r="AX220" s="161"/>
      <c r="AY220" s="189"/>
      <c r="AZ220" s="190"/>
      <c r="BA220" s="190"/>
      <c r="BB220" s="190"/>
      <c r="BC220" s="190"/>
      <c r="BD220" s="190"/>
      <c r="BE220" s="190"/>
      <c r="BF220" s="190"/>
      <c r="BG220" s="190"/>
      <c r="BH220" s="191"/>
      <c r="BI220" s="169" t="s">
        <v>389</v>
      </c>
      <c r="BJ220" s="170"/>
      <c r="BK220" s="170"/>
      <c r="BL220" s="170"/>
      <c r="BM220" s="170"/>
      <c r="BN220" s="170"/>
      <c r="BO220" s="170"/>
      <c r="BP220" s="170"/>
      <c r="BQ220" s="170"/>
      <c r="BR220" s="171"/>
      <c r="BS220" s="166" t="s">
        <v>390</v>
      </c>
      <c r="BT220" s="167"/>
      <c r="BU220" s="167"/>
      <c r="BV220" s="167"/>
      <c r="BW220" s="167"/>
      <c r="BX220" s="167"/>
      <c r="BY220" s="167"/>
      <c r="BZ220" s="167"/>
      <c r="CA220" s="167"/>
      <c r="CB220" s="168"/>
      <c r="CC220" s="172"/>
      <c r="CD220" s="173"/>
      <c r="CE220" s="173"/>
      <c r="CF220" s="173"/>
      <c r="CG220" s="173"/>
      <c r="CH220" s="173"/>
      <c r="CI220" s="173"/>
      <c r="CJ220" s="173"/>
      <c r="CK220" s="173"/>
      <c r="CL220" s="174"/>
      <c r="CM220" s="163">
        <v>0</v>
      </c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5"/>
      <c r="CY220" s="163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5"/>
      <c r="DK220" s="163">
        <v>0</v>
      </c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5"/>
      <c r="DW220" s="163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5"/>
      <c r="EH220" s="163"/>
      <c r="EI220" s="164"/>
      <c r="EJ220" s="164"/>
      <c r="EK220" s="164"/>
      <c r="EL220" s="164"/>
      <c r="EM220" s="164"/>
      <c r="EN220" s="164"/>
      <c r="EO220" s="164"/>
      <c r="EP220" s="164"/>
      <c r="EQ220" s="164"/>
      <c r="ER220" s="165"/>
      <c r="ES220" s="166"/>
      <c r="ET220" s="167"/>
      <c r="EU220" s="167"/>
      <c r="EV220" s="167"/>
      <c r="EW220" s="167"/>
      <c r="EX220" s="167"/>
      <c r="EY220" s="167"/>
      <c r="EZ220" s="167"/>
      <c r="FA220" s="167"/>
      <c r="FB220" s="167"/>
      <c r="FC220" s="167"/>
      <c r="FD220" s="167"/>
      <c r="FE220" s="168"/>
    </row>
    <row r="221" spans="1:161" s="2" customFormat="1" ht="83.25" customHeight="1">
      <c r="A221" s="144" t="s">
        <v>521</v>
      </c>
      <c r="B221" s="175"/>
      <c r="C221" s="175"/>
      <c r="D221" s="175"/>
      <c r="E221" s="175"/>
      <c r="F221" s="175"/>
      <c r="G221" s="175"/>
      <c r="H221" s="175"/>
      <c r="I221" s="175"/>
      <c r="J221" s="176"/>
      <c r="K221" s="153" t="s">
        <v>386</v>
      </c>
      <c r="L221" s="154"/>
      <c r="M221" s="154"/>
      <c r="N221" s="154"/>
      <c r="O221" s="154"/>
      <c r="P221" s="154"/>
      <c r="Q221" s="154"/>
      <c r="R221" s="154"/>
      <c r="S221" s="154"/>
      <c r="T221" s="155"/>
      <c r="U221" s="183" t="s">
        <v>387</v>
      </c>
      <c r="V221" s="184"/>
      <c r="W221" s="184"/>
      <c r="X221" s="184"/>
      <c r="Y221" s="184"/>
      <c r="Z221" s="184"/>
      <c r="AA221" s="184"/>
      <c r="AB221" s="184"/>
      <c r="AC221" s="184"/>
      <c r="AD221" s="185"/>
      <c r="AE221" s="183"/>
      <c r="AF221" s="184"/>
      <c r="AG221" s="184"/>
      <c r="AH221" s="184"/>
      <c r="AI221" s="184"/>
      <c r="AJ221" s="184"/>
      <c r="AK221" s="184"/>
      <c r="AL221" s="184"/>
      <c r="AM221" s="184"/>
      <c r="AN221" s="185"/>
      <c r="AO221" s="153" t="s">
        <v>522</v>
      </c>
      <c r="AP221" s="154"/>
      <c r="AQ221" s="154"/>
      <c r="AR221" s="154"/>
      <c r="AS221" s="154"/>
      <c r="AT221" s="154"/>
      <c r="AU221" s="154"/>
      <c r="AV221" s="154"/>
      <c r="AW221" s="154"/>
      <c r="AX221" s="155"/>
      <c r="AY221" s="183" t="s">
        <v>375</v>
      </c>
      <c r="AZ221" s="184"/>
      <c r="BA221" s="184"/>
      <c r="BB221" s="184"/>
      <c r="BC221" s="184"/>
      <c r="BD221" s="184"/>
      <c r="BE221" s="184"/>
      <c r="BF221" s="184"/>
      <c r="BG221" s="184"/>
      <c r="BH221" s="185"/>
      <c r="BI221" s="169" t="s">
        <v>519</v>
      </c>
      <c r="BJ221" s="170"/>
      <c r="BK221" s="170"/>
      <c r="BL221" s="170"/>
      <c r="BM221" s="170"/>
      <c r="BN221" s="170"/>
      <c r="BO221" s="170"/>
      <c r="BP221" s="170"/>
      <c r="BQ221" s="170"/>
      <c r="BR221" s="171"/>
      <c r="BS221" s="166" t="s">
        <v>184</v>
      </c>
      <c r="BT221" s="167"/>
      <c r="BU221" s="167"/>
      <c r="BV221" s="167"/>
      <c r="BW221" s="167"/>
      <c r="BX221" s="167"/>
      <c r="BY221" s="167"/>
      <c r="BZ221" s="167"/>
      <c r="CA221" s="167"/>
      <c r="CB221" s="168"/>
      <c r="CC221" s="172"/>
      <c r="CD221" s="173"/>
      <c r="CE221" s="173"/>
      <c r="CF221" s="173"/>
      <c r="CG221" s="173"/>
      <c r="CH221" s="173"/>
      <c r="CI221" s="173"/>
      <c r="CJ221" s="173"/>
      <c r="CK221" s="173"/>
      <c r="CL221" s="174"/>
      <c r="CM221" s="163">
        <v>100</v>
      </c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5"/>
      <c r="CY221" s="163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5"/>
      <c r="DK221" s="163">
        <v>100</v>
      </c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5"/>
      <c r="DW221" s="163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5"/>
      <c r="EH221" s="163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5"/>
      <c r="ES221" s="166"/>
      <c r="ET221" s="167"/>
      <c r="EU221" s="167"/>
      <c r="EV221" s="167"/>
      <c r="EW221" s="167"/>
      <c r="EX221" s="167"/>
      <c r="EY221" s="167"/>
      <c r="EZ221" s="167"/>
      <c r="FA221" s="167"/>
      <c r="FB221" s="167"/>
      <c r="FC221" s="167"/>
      <c r="FD221" s="167"/>
      <c r="FE221" s="168"/>
    </row>
    <row r="222" spans="1:161" s="2" customFormat="1" ht="72" customHeight="1">
      <c r="A222" s="177"/>
      <c r="B222" s="178"/>
      <c r="C222" s="178"/>
      <c r="D222" s="178"/>
      <c r="E222" s="178"/>
      <c r="F222" s="178"/>
      <c r="G222" s="178"/>
      <c r="H222" s="178"/>
      <c r="I222" s="178"/>
      <c r="J222" s="179"/>
      <c r="K222" s="156"/>
      <c r="L222" s="157"/>
      <c r="M222" s="157"/>
      <c r="N222" s="157"/>
      <c r="O222" s="157"/>
      <c r="P222" s="157"/>
      <c r="Q222" s="157"/>
      <c r="R222" s="157"/>
      <c r="S222" s="157"/>
      <c r="T222" s="158"/>
      <c r="U222" s="186"/>
      <c r="V222" s="187"/>
      <c r="W222" s="187"/>
      <c r="X222" s="187"/>
      <c r="Y222" s="187"/>
      <c r="Z222" s="187"/>
      <c r="AA222" s="187"/>
      <c r="AB222" s="187"/>
      <c r="AC222" s="187"/>
      <c r="AD222" s="188"/>
      <c r="AE222" s="186"/>
      <c r="AF222" s="187"/>
      <c r="AG222" s="187"/>
      <c r="AH222" s="187"/>
      <c r="AI222" s="187"/>
      <c r="AJ222" s="187"/>
      <c r="AK222" s="187"/>
      <c r="AL222" s="187"/>
      <c r="AM222" s="187"/>
      <c r="AN222" s="188"/>
      <c r="AO222" s="156"/>
      <c r="AP222" s="157"/>
      <c r="AQ222" s="157"/>
      <c r="AR222" s="157"/>
      <c r="AS222" s="157"/>
      <c r="AT222" s="157"/>
      <c r="AU222" s="157"/>
      <c r="AV222" s="157"/>
      <c r="AW222" s="157"/>
      <c r="AX222" s="158"/>
      <c r="AY222" s="186"/>
      <c r="AZ222" s="187"/>
      <c r="BA222" s="187"/>
      <c r="BB222" s="187"/>
      <c r="BC222" s="187"/>
      <c r="BD222" s="187"/>
      <c r="BE222" s="187"/>
      <c r="BF222" s="187"/>
      <c r="BG222" s="187"/>
      <c r="BH222" s="188"/>
      <c r="BI222" s="169" t="s">
        <v>520</v>
      </c>
      <c r="BJ222" s="170"/>
      <c r="BK222" s="170"/>
      <c r="BL222" s="170"/>
      <c r="BM222" s="170"/>
      <c r="BN222" s="170"/>
      <c r="BO222" s="170"/>
      <c r="BP222" s="170"/>
      <c r="BQ222" s="170"/>
      <c r="BR222" s="171"/>
      <c r="BS222" s="166" t="s">
        <v>184</v>
      </c>
      <c r="BT222" s="167"/>
      <c r="BU222" s="167"/>
      <c r="BV222" s="167"/>
      <c r="BW222" s="167"/>
      <c r="BX222" s="167"/>
      <c r="BY222" s="167"/>
      <c r="BZ222" s="167"/>
      <c r="CA222" s="167"/>
      <c r="CB222" s="168"/>
      <c r="CC222" s="172"/>
      <c r="CD222" s="173"/>
      <c r="CE222" s="173"/>
      <c r="CF222" s="173"/>
      <c r="CG222" s="173"/>
      <c r="CH222" s="173"/>
      <c r="CI222" s="173"/>
      <c r="CJ222" s="173"/>
      <c r="CK222" s="173"/>
      <c r="CL222" s="174"/>
      <c r="CM222" s="163">
        <v>40</v>
      </c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5"/>
      <c r="CY222" s="163"/>
      <c r="CZ222" s="164"/>
      <c r="DA222" s="164"/>
      <c r="DB222" s="164"/>
      <c r="DC222" s="164"/>
      <c r="DD222" s="164"/>
      <c r="DE222" s="164"/>
      <c r="DF222" s="164"/>
      <c r="DG222" s="164"/>
      <c r="DH222" s="164"/>
      <c r="DI222" s="164"/>
      <c r="DJ222" s="165"/>
      <c r="DK222" s="163">
        <v>40</v>
      </c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5"/>
      <c r="DW222" s="163"/>
      <c r="DX222" s="164"/>
      <c r="DY222" s="164"/>
      <c r="DZ222" s="164"/>
      <c r="EA222" s="164"/>
      <c r="EB222" s="164"/>
      <c r="EC222" s="164"/>
      <c r="ED222" s="164"/>
      <c r="EE222" s="164"/>
      <c r="EF222" s="164"/>
      <c r="EG222" s="165"/>
      <c r="EH222" s="163"/>
      <c r="EI222" s="164"/>
      <c r="EJ222" s="164"/>
      <c r="EK222" s="164"/>
      <c r="EL222" s="164"/>
      <c r="EM222" s="164"/>
      <c r="EN222" s="164"/>
      <c r="EO222" s="164"/>
      <c r="EP222" s="164"/>
      <c r="EQ222" s="164"/>
      <c r="ER222" s="165"/>
      <c r="ES222" s="166"/>
      <c r="ET222" s="167"/>
      <c r="EU222" s="167"/>
      <c r="EV222" s="167"/>
      <c r="EW222" s="167"/>
      <c r="EX222" s="167"/>
      <c r="EY222" s="167"/>
      <c r="EZ222" s="167"/>
      <c r="FA222" s="167"/>
      <c r="FB222" s="167"/>
      <c r="FC222" s="167"/>
      <c r="FD222" s="167"/>
      <c r="FE222" s="168"/>
    </row>
    <row r="223" spans="1:161" s="2" customFormat="1" ht="137.25" customHeight="1">
      <c r="A223" s="180"/>
      <c r="B223" s="181"/>
      <c r="C223" s="181"/>
      <c r="D223" s="181"/>
      <c r="E223" s="181"/>
      <c r="F223" s="181"/>
      <c r="G223" s="181"/>
      <c r="H223" s="181"/>
      <c r="I223" s="181"/>
      <c r="J223" s="182"/>
      <c r="K223" s="159"/>
      <c r="L223" s="160"/>
      <c r="M223" s="160"/>
      <c r="N223" s="160"/>
      <c r="O223" s="160"/>
      <c r="P223" s="160"/>
      <c r="Q223" s="160"/>
      <c r="R223" s="160"/>
      <c r="S223" s="160"/>
      <c r="T223" s="161"/>
      <c r="U223" s="189"/>
      <c r="V223" s="190"/>
      <c r="W223" s="190"/>
      <c r="X223" s="190"/>
      <c r="Y223" s="190"/>
      <c r="Z223" s="190"/>
      <c r="AA223" s="190"/>
      <c r="AB223" s="190"/>
      <c r="AC223" s="190"/>
      <c r="AD223" s="191"/>
      <c r="AE223" s="189"/>
      <c r="AF223" s="190"/>
      <c r="AG223" s="190"/>
      <c r="AH223" s="190"/>
      <c r="AI223" s="190"/>
      <c r="AJ223" s="190"/>
      <c r="AK223" s="190"/>
      <c r="AL223" s="190"/>
      <c r="AM223" s="190"/>
      <c r="AN223" s="191"/>
      <c r="AO223" s="159"/>
      <c r="AP223" s="160"/>
      <c r="AQ223" s="160"/>
      <c r="AR223" s="160"/>
      <c r="AS223" s="160"/>
      <c r="AT223" s="160"/>
      <c r="AU223" s="160"/>
      <c r="AV223" s="160"/>
      <c r="AW223" s="160"/>
      <c r="AX223" s="161"/>
      <c r="AY223" s="189"/>
      <c r="AZ223" s="190"/>
      <c r="BA223" s="190"/>
      <c r="BB223" s="190"/>
      <c r="BC223" s="190"/>
      <c r="BD223" s="190"/>
      <c r="BE223" s="190"/>
      <c r="BF223" s="190"/>
      <c r="BG223" s="190"/>
      <c r="BH223" s="191"/>
      <c r="BI223" s="169" t="s">
        <v>389</v>
      </c>
      <c r="BJ223" s="170"/>
      <c r="BK223" s="170"/>
      <c r="BL223" s="170"/>
      <c r="BM223" s="170"/>
      <c r="BN223" s="170"/>
      <c r="BO223" s="170"/>
      <c r="BP223" s="170"/>
      <c r="BQ223" s="170"/>
      <c r="BR223" s="171"/>
      <c r="BS223" s="166" t="s">
        <v>390</v>
      </c>
      <c r="BT223" s="167"/>
      <c r="BU223" s="167"/>
      <c r="BV223" s="167"/>
      <c r="BW223" s="167"/>
      <c r="BX223" s="167"/>
      <c r="BY223" s="167"/>
      <c r="BZ223" s="167"/>
      <c r="CA223" s="167"/>
      <c r="CB223" s="168"/>
      <c r="CC223" s="172"/>
      <c r="CD223" s="173"/>
      <c r="CE223" s="173"/>
      <c r="CF223" s="173"/>
      <c r="CG223" s="173"/>
      <c r="CH223" s="173"/>
      <c r="CI223" s="173"/>
      <c r="CJ223" s="173"/>
      <c r="CK223" s="173"/>
      <c r="CL223" s="174"/>
      <c r="CM223" s="163">
        <v>0</v>
      </c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5"/>
      <c r="CY223" s="163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5"/>
      <c r="DK223" s="163">
        <v>0</v>
      </c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5"/>
      <c r="DW223" s="163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5"/>
      <c r="EH223" s="163"/>
      <c r="EI223" s="164"/>
      <c r="EJ223" s="164"/>
      <c r="EK223" s="164"/>
      <c r="EL223" s="164"/>
      <c r="EM223" s="164"/>
      <c r="EN223" s="164"/>
      <c r="EO223" s="164"/>
      <c r="EP223" s="164"/>
      <c r="EQ223" s="164"/>
      <c r="ER223" s="165"/>
      <c r="ES223" s="166"/>
      <c r="ET223" s="167"/>
      <c r="EU223" s="167"/>
      <c r="EV223" s="167"/>
      <c r="EW223" s="167"/>
      <c r="EX223" s="167"/>
      <c r="EY223" s="167"/>
      <c r="EZ223" s="167"/>
      <c r="FA223" s="167"/>
      <c r="FB223" s="167"/>
      <c r="FC223" s="167"/>
      <c r="FD223" s="167"/>
      <c r="FE223" s="168"/>
    </row>
    <row r="224" spans="1:161" s="2" customFormat="1" ht="83.25" customHeight="1">
      <c r="A224" s="144" t="s">
        <v>523</v>
      </c>
      <c r="B224" s="175"/>
      <c r="C224" s="175"/>
      <c r="D224" s="175"/>
      <c r="E224" s="175"/>
      <c r="F224" s="175"/>
      <c r="G224" s="175"/>
      <c r="H224" s="175"/>
      <c r="I224" s="175"/>
      <c r="J224" s="176"/>
      <c r="K224" s="153" t="s">
        <v>386</v>
      </c>
      <c r="L224" s="154"/>
      <c r="M224" s="154"/>
      <c r="N224" s="154"/>
      <c r="O224" s="154"/>
      <c r="P224" s="154"/>
      <c r="Q224" s="154"/>
      <c r="R224" s="154"/>
      <c r="S224" s="154"/>
      <c r="T224" s="155"/>
      <c r="U224" s="183" t="s">
        <v>524</v>
      </c>
      <c r="V224" s="184"/>
      <c r="W224" s="184"/>
      <c r="X224" s="184"/>
      <c r="Y224" s="184"/>
      <c r="Z224" s="184"/>
      <c r="AA224" s="184"/>
      <c r="AB224" s="184"/>
      <c r="AC224" s="184"/>
      <c r="AD224" s="185"/>
      <c r="AE224" s="183"/>
      <c r="AF224" s="184"/>
      <c r="AG224" s="184"/>
      <c r="AH224" s="184"/>
      <c r="AI224" s="184"/>
      <c r="AJ224" s="184"/>
      <c r="AK224" s="184"/>
      <c r="AL224" s="184"/>
      <c r="AM224" s="184"/>
      <c r="AN224" s="185"/>
      <c r="AO224" s="153" t="s">
        <v>388</v>
      </c>
      <c r="AP224" s="154"/>
      <c r="AQ224" s="154"/>
      <c r="AR224" s="154"/>
      <c r="AS224" s="154"/>
      <c r="AT224" s="154"/>
      <c r="AU224" s="154"/>
      <c r="AV224" s="154"/>
      <c r="AW224" s="154"/>
      <c r="AX224" s="155"/>
      <c r="AY224" s="183" t="s">
        <v>375</v>
      </c>
      <c r="AZ224" s="184"/>
      <c r="BA224" s="184"/>
      <c r="BB224" s="184"/>
      <c r="BC224" s="184"/>
      <c r="BD224" s="184"/>
      <c r="BE224" s="184"/>
      <c r="BF224" s="184"/>
      <c r="BG224" s="184"/>
      <c r="BH224" s="185"/>
      <c r="BI224" s="169" t="s">
        <v>519</v>
      </c>
      <c r="BJ224" s="170"/>
      <c r="BK224" s="170"/>
      <c r="BL224" s="170"/>
      <c r="BM224" s="170"/>
      <c r="BN224" s="170"/>
      <c r="BO224" s="170"/>
      <c r="BP224" s="170"/>
      <c r="BQ224" s="170"/>
      <c r="BR224" s="171"/>
      <c r="BS224" s="166" t="s">
        <v>184</v>
      </c>
      <c r="BT224" s="167"/>
      <c r="BU224" s="167"/>
      <c r="BV224" s="167"/>
      <c r="BW224" s="167"/>
      <c r="BX224" s="167"/>
      <c r="BY224" s="167"/>
      <c r="BZ224" s="167"/>
      <c r="CA224" s="167"/>
      <c r="CB224" s="168"/>
      <c r="CC224" s="172"/>
      <c r="CD224" s="173"/>
      <c r="CE224" s="173"/>
      <c r="CF224" s="173"/>
      <c r="CG224" s="173"/>
      <c r="CH224" s="173"/>
      <c r="CI224" s="173"/>
      <c r="CJ224" s="173"/>
      <c r="CK224" s="173"/>
      <c r="CL224" s="174"/>
      <c r="CM224" s="163">
        <v>100</v>
      </c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5"/>
      <c r="CY224" s="163"/>
      <c r="CZ224" s="164"/>
      <c r="DA224" s="164"/>
      <c r="DB224" s="164"/>
      <c r="DC224" s="164"/>
      <c r="DD224" s="164"/>
      <c r="DE224" s="164"/>
      <c r="DF224" s="164"/>
      <c r="DG224" s="164"/>
      <c r="DH224" s="164"/>
      <c r="DI224" s="164"/>
      <c r="DJ224" s="165"/>
      <c r="DK224" s="163">
        <v>100</v>
      </c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5"/>
      <c r="DW224" s="163"/>
      <c r="DX224" s="164"/>
      <c r="DY224" s="164"/>
      <c r="DZ224" s="164"/>
      <c r="EA224" s="164"/>
      <c r="EB224" s="164"/>
      <c r="EC224" s="164"/>
      <c r="ED224" s="164"/>
      <c r="EE224" s="164"/>
      <c r="EF224" s="164"/>
      <c r="EG224" s="165"/>
      <c r="EH224" s="163"/>
      <c r="EI224" s="164"/>
      <c r="EJ224" s="164"/>
      <c r="EK224" s="164"/>
      <c r="EL224" s="164"/>
      <c r="EM224" s="164"/>
      <c r="EN224" s="164"/>
      <c r="EO224" s="164"/>
      <c r="EP224" s="164"/>
      <c r="EQ224" s="164"/>
      <c r="ER224" s="165"/>
      <c r="ES224" s="166"/>
      <c r="ET224" s="167"/>
      <c r="EU224" s="167"/>
      <c r="EV224" s="167"/>
      <c r="EW224" s="167"/>
      <c r="EX224" s="167"/>
      <c r="EY224" s="167"/>
      <c r="EZ224" s="167"/>
      <c r="FA224" s="167"/>
      <c r="FB224" s="167"/>
      <c r="FC224" s="167"/>
      <c r="FD224" s="167"/>
      <c r="FE224" s="168"/>
    </row>
    <row r="225" spans="1:161" s="2" customFormat="1" ht="72" customHeight="1">
      <c r="A225" s="177"/>
      <c r="B225" s="178"/>
      <c r="C225" s="178"/>
      <c r="D225" s="178"/>
      <c r="E225" s="178"/>
      <c r="F225" s="178"/>
      <c r="G225" s="178"/>
      <c r="H225" s="178"/>
      <c r="I225" s="178"/>
      <c r="J225" s="179"/>
      <c r="K225" s="156"/>
      <c r="L225" s="157"/>
      <c r="M225" s="157"/>
      <c r="N225" s="157"/>
      <c r="O225" s="157"/>
      <c r="P225" s="157"/>
      <c r="Q225" s="157"/>
      <c r="R225" s="157"/>
      <c r="S225" s="157"/>
      <c r="T225" s="158"/>
      <c r="U225" s="186"/>
      <c r="V225" s="187"/>
      <c r="W225" s="187"/>
      <c r="X225" s="187"/>
      <c r="Y225" s="187"/>
      <c r="Z225" s="187"/>
      <c r="AA225" s="187"/>
      <c r="AB225" s="187"/>
      <c r="AC225" s="187"/>
      <c r="AD225" s="188"/>
      <c r="AE225" s="186"/>
      <c r="AF225" s="187"/>
      <c r="AG225" s="187"/>
      <c r="AH225" s="187"/>
      <c r="AI225" s="187"/>
      <c r="AJ225" s="187"/>
      <c r="AK225" s="187"/>
      <c r="AL225" s="187"/>
      <c r="AM225" s="187"/>
      <c r="AN225" s="188"/>
      <c r="AO225" s="156"/>
      <c r="AP225" s="157"/>
      <c r="AQ225" s="157"/>
      <c r="AR225" s="157"/>
      <c r="AS225" s="157"/>
      <c r="AT225" s="157"/>
      <c r="AU225" s="157"/>
      <c r="AV225" s="157"/>
      <c r="AW225" s="157"/>
      <c r="AX225" s="158"/>
      <c r="AY225" s="186"/>
      <c r="AZ225" s="187"/>
      <c r="BA225" s="187"/>
      <c r="BB225" s="187"/>
      <c r="BC225" s="187"/>
      <c r="BD225" s="187"/>
      <c r="BE225" s="187"/>
      <c r="BF225" s="187"/>
      <c r="BG225" s="187"/>
      <c r="BH225" s="188"/>
      <c r="BI225" s="169" t="s">
        <v>520</v>
      </c>
      <c r="BJ225" s="170"/>
      <c r="BK225" s="170"/>
      <c r="BL225" s="170"/>
      <c r="BM225" s="170"/>
      <c r="BN225" s="170"/>
      <c r="BO225" s="170"/>
      <c r="BP225" s="170"/>
      <c r="BQ225" s="170"/>
      <c r="BR225" s="171"/>
      <c r="BS225" s="166" t="s">
        <v>184</v>
      </c>
      <c r="BT225" s="167"/>
      <c r="BU225" s="167"/>
      <c r="BV225" s="167"/>
      <c r="BW225" s="167"/>
      <c r="BX225" s="167"/>
      <c r="BY225" s="167"/>
      <c r="BZ225" s="167"/>
      <c r="CA225" s="167"/>
      <c r="CB225" s="168"/>
      <c r="CC225" s="172"/>
      <c r="CD225" s="173"/>
      <c r="CE225" s="173"/>
      <c r="CF225" s="173"/>
      <c r="CG225" s="173"/>
      <c r="CH225" s="173"/>
      <c r="CI225" s="173"/>
      <c r="CJ225" s="173"/>
      <c r="CK225" s="173"/>
      <c r="CL225" s="174"/>
      <c r="CM225" s="163">
        <v>22</v>
      </c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5"/>
      <c r="CY225" s="163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5"/>
      <c r="DK225" s="163">
        <v>22</v>
      </c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5"/>
      <c r="DW225" s="163"/>
      <c r="DX225" s="164"/>
      <c r="DY225" s="164"/>
      <c r="DZ225" s="164"/>
      <c r="EA225" s="164"/>
      <c r="EB225" s="164"/>
      <c r="EC225" s="164"/>
      <c r="ED225" s="164"/>
      <c r="EE225" s="164"/>
      <c r="EF225" s="164"/>
      <c r="EG225" s="165"/>
      <c r="EH225" s="163"/>
      <c r="EI225" s="164"/>
      <c r="EJ225" s="164"/>
      <c r="EK225" s="164"/>
      <c r="EL225" s="164"/>
      <c r="EM225" s="164"/>
      <c r="EN225" s="164"/>
      <c r="EO225" s="164"/>
      <c r="EP225" s="164"/>
      <c r="EQ225" s="164"/>
      <c r="ER225" s="165"/>
      <c r="ES225" s="166"/>
      <c r="ET225" s="167"/>
      <c r="EU225" s="167"/>
      <c r="EV225" s="167"/>
      <c r="EW225" s="167"/>
      <c r="EX225" s="167"/>
      <c r="EY225" s="167"/>
      <c r="EZ225" s="167"/>
      <c r="FA225" s="167"/>
      <c r="FB225" s="167"/>
      <c r="FC225" s="167"/>
      <c r="FD225" s="167"/>
      <c r="FE225" s="168"/>
    </row>
    <row r="226" spans="1:161" s="2" customFormat="1" ht="137.25" customHeight="1">
      <c r="A226" s="180"/>
      <c r="B226" s="181"/>
      <c r="C226" s="181"/>
      <c r="D226" s="181"/>
      <c r="E226" s="181"/>
      <c r="F226" s="181"/>
      <c r="G226" s="181"/>
      <c r="H226" s="181"/>
      <c r="I226" s="181"/>
      <c r="J226" s="182"/>
      <c r="K226" s="159"/>
      <c r="L226" s="160"/>
      <c r="M226" s="160"/>
      <c r="N226" s="160"/>
      <c r="O226" s="160"/>
      <c r="P226" s="160"/>
      <c r="Q226" s="160"/>
      <c r="R226" s="160"/>
      <c r="S226" s="160"/>
      <c r="T226" s="161"/>
      <c r="U226" s="189"/>
      <c r="V226" s="190"/>
      <c r="W226" s="190"/>
      <c r="X226" s="190"/>
      <c r="Y226" s="190"/>
      <c r="Z226" s="190"/>
      <c r="AA226" s="190"/>
      <c r="AB226" s="190"/>
      <c r="AC226" s="190"/>
      <c r="AD226" s="191"/>
      <c r="AE226" s="189"/>
      <c r="AF226" s="190"/>
      <c r="AG226" s="190"/>
      <c r="AH226" s="190"/>
      <c r="AI226" s="190"/>
      <c r="AJ226" s="190"/>
      <c r="AK226" s="190"/>
      <c r="AL226" s="190"/>
      <c r="AM226" s="190"/>
      <c r="AN226" s="191"/>
      <c r="AO226" s="159"/>
      <c r="AP226" s="160"/>
      <c r="AQ226" s="160"/>
      <c r="AR226" s="160"/>
      <c r="AS226" s="160"/>
      <c r="AT226" s="160"/>
      <c r="AU226" s="160"/>
      <c r="AV226" s="160"/>
      <c r="AW226" s="160"/>
      <c r="AX226" s="161"/>
      <c r="AY226" s="189"/>
      <c r="AZ226" s="190"/>
      <c r="BA226" s="190"/>
      <c r="BB226" s="190"/>
      <c r="BC226" s="190"/>
      <c r="BD226" s="190"/>
      <c r="BE226" s="190"/>
      <c r="BF226" s="190"/>
      <c r="BG226" s="190"/>
      <c r="BH226" s="191"/>
      <c r="BI226" s="169" t="s">
        <v>389</v>
      </c>
      <c r="BJ226" s="170"/>
      <c r="BK226" s="170"/>
      <c r="BL226" s="170"/>
      <c r="BM226" s="170"/>
      <c r="BN226" s="170"/>
      <c r="BO226" s="170"/>
      <c r="BP226" s="170"/>
      <c r="BQ226" s="170"/>
      <c r="BR226" s="171"/>
      <c r="BS226" s="166" t="s">
        <v>390</v>
      </c>
      <c r="BT226" s="167"/>
      <c r="BU226" s="167"/>
      <c r="BV226" s="167"/>
      <c r="BW226" s="167"/>
      <c r="BX226" s="167"/>
      <c r="BY226" s="167"/>
      <c r="BZ226" s="167"/>
      <c r="CA226" s="167"/>
      <c r="CB226" s="168"/>
      <c r="CC226" s="172"/>
      <c r="CD226" s="173"/>
      <c r="CE226" s="173"/>
      <c r="CF226" s="173"/>
      <c r="CG226" s="173"/>
      <c r="CH226" s="173"/>
      <c r="CI226" s="173"/>
      <c r="CJ226" s="173"/>
      <c r="CK226" s="173"/>
      <c r="CL226" s="174"/>
      <c r="CM226" s="163">
        <v>0</v>
      </c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5"/>
      <c r="CY226" s="163"/>
      <c r="CZ226" s="164"/>
      <c r="DA226" s="164"/>
      <c r="DB226" s="164"/>
      <c r="DC226" s="164"/>
      <c r="DD226" s="164"/>
      <c r="DE226" s="164"/>
      <c r="DF226" s="164"/>
      <c r="DG226" s="164"/>
      <c r="DH226" s="164"/>
      <c r="DI226" s="164"/>
      <c r="DJ226" s="165"/>
      <c r="DK226" s="163">
        <v>0</v>
      </c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5"/>
      <c r="DW226" s="163"/>
      <c r="DX226" s="164"/>
      <c r="DY226" s="164"/>
      <c r="DZ226" s="164"/>
      <c r="EA226" s="164"/>
      <c r="EB226" s="164"/>
      <c r="EC226" s="164"/>
      <c r="ED226" s="164"/>
      <c r="EE226" s="164"/>
      <c r="EF226" s="164"/>
      <c r="EG226" s="165"/>
      <c r="EH226" s="163"/>
      <c r="EI226" s="164"/>
      <c r="EJ226" s="164"/>
      <c r="EK226" s="164"/>
      <c r="EL226" s="164"/>
      <c r="EM226" s="164"/>
      <c r="EN226" s="164"/>
      <c r="EO226" s="164"/>
      <c r="EP226" s="164"/>
      <c r="EQ226" s="164"/>
      <c r="ER226" s="165"/>
      <c r="ES226" s="166"/>
      <c r="ET226" s="167"/>
      <c r="EU226" s="167"/>
      <c r="EV226" s="167"/>
      <c r="EW226" s="167"/>
      <c r="EX226" s="167"/>
      <c r="EY226" s="167"/>
      <c r="EZ226" s="167"/>
      <c r="FA226" s="167"/>
      <c r="FB226" s="167"/>
      <c r="FC226" s="167"/>
      <c r="FD226" s="167"/>
      <c r="FE226" s="168"/>
    </row>
    <row r="227" spans="1:161" s="2" customFormat="1" ht="83.25" customHeight="1">
      <c r="A227" s="144" t="s">
        <v>525</v>
      </c>
      <c r="B227" s="175"/>
      <c r="C227" s="175"/>
      <c r="D227" s="175"/>
      <c r="E227" s="175"/>
      <c r="F227" s="175"/>
      <c r="G227" s="175"/>
      <c r="H227" s="175"/>
      <c r="I227" s="175"/>
      <c r="J227" s="176"/>
      <c r="K227" s="153" t="s">
        <v>386</v>
      </c>
      <c r="L227" s="154"/>
      <c r="M227" s="154"/>
      <c r="N227" s="154"/>
      <c r="O227" s="154"/>
      <c r="P227" s="154"/>
      <c r="Q227" s="154"/>
      <c r="R227" s="154"/>
      <c r="S227" s="154"/>
      <c r="T227" s="155"/>
      <c r="U227" s="183" t="s">
        <v>524</v>
      </c>
      <c r="V227" s="184"/>
      <c r="W227" s="184"/>
      <c r="X227" s="184"/>
      <c r="Y227" s="184"/>
      <c r="Z227" s="184"/>
      <c r="AA227" s="184"/>
      <c r="AB227" s="184"/>
      <c r="AC227" s="184"/>
      <c r="AD227" s="185"/>
      <c r="AE227" s="183"/>
      <c r="AF227" s="184"/>
      <c r="AG227" s="184"/>
      <c r="AH227" s="184"/>
      <c r="AI227" s="184"/>
      <c r="AJ227" s="184"/>
      <c r="AK227" s="184"/>
      <c r="AL227" s="184"/>
      <c r="AM227" s="184"/>
      <c r="AN227" s="185"/>
      <c r="AO227" s="153" t="s">
        <v>522</v>
      </c>
      <c r="AP227" s="154"/>
      <c r="AQ227" s="154"/>
      <c r="AR227" s="154"/>
      <c r="AS227" s="154"/>
      <c r="AT227" s="154"/>
      <c r="AU227" s="154"/>
      <c r="AV227" s="154"/>
      <c r="AW227" s="154"/>
      <c r="AX227" s="155"/>
      <c r="AY227" s="183" t="s">
        <v>375</v>
      </c>
      <c r="AZ227" s="184"/>
      <c r="BA227" s="184"/>
      <c r="BB227" s="184"/>
      <c r="BC227" s="184"/>
      <c r="BD227" s="184"/>
      <c r="BE227" s="184"/>
      <c r="BF227" s="184"/>
      <c r="BG227" s="184"/>
      <c r="BH227" s="185"/>
      <c r="BI227" s="169" t="s">
        <v>519</v>
      </c>
      <c r="BJ227" s="170"/>
      <c r="BK227" s="170"/>
      <c r="BL227" s="170"/>
      <c r="BM227" s="170"/>
      <c r="BN227" s="170"/>
      <c r="BO227" s="170"/>
      <c r="BP227" s="170"/>
      <c r="BQ227" s="170"/>
      <c r="BR227" s="171"/>
      <c r="BS227" s="166" t="s">
        <v>184</v>
      </c>
      <c r="BT227" s="167"/>
      <c r="BU227" s="167"/>
      <c r="BV227" s="167"/>
      <c r="BW227" s="167"/>
      <c r="BX227" s="167"/>
      <c r="BY227" s="167"/>
      <c r="BZ227" s="167"/>
      <c r="CA227" s="167"/>
      <c r="CB227" s="168"/>
      <c r="CC227" s="172"/>
      <c r="CD227" s="173"/>
      <c r="CE227" s="173"/>
      <c r="CF227" s="173"/>
      <c r="CG227" s="173"/>
      <c r="CH227" s="173"/>
      <c r="CI227" s="173"/>
      <c r="CJ227" s="173"/>
      <c r="CK227" s="173"/>
      <c r="CL227" s="174"/>
      <c r="CM227" s="163">
        <v>100</v>
      </c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5"/>
      <c r="CY227" s="163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5"/>
      <c r="DK227" s="163">
        <v>100</v>
      </c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5"/>
      <c r="DW227" s="163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5"/>
      <c r="EH227" s="163"/>
      <c r="EI227" s="164"/>
      <c r="EJ227" s="164"/>
      <c r="EK227" s="164"/>
      <c r="EL227" s="164"/>
      <c r="EM227" s="164"/>
      <c r="EN227" s="164"/>
      <c r="EO227" s="164"/>
      <c r="EP227" s="164"/>
      <c r="EQ227" s="164"/>
      <c r="ER227" s="165"/>
      <c r="ES227" s="166"/>
      <c r="ET227" s="167"/>
      <c r="EU227" s="167"/>
      <c r="EV227" s="167"/>
      <c r="EW227" s="167"/>
      <c r="EX227" s="167"/>
      <c r="EY227" s="167"/>
      <c r="EZ227" s="167"/>
      <c r="FA227" s="167"/>
      <c r="FB227" s="167"/>
      <c r="FC227" s="167"/>
      <c r="FD227" s="167"/>
      <c r="FE227" s="168"/>
    </row>
    <row r="228" spans="1:161" s="2" customFormat="1" ht="72" customHeight="1">
      <c r="A228" s="177"/>
      <c r="B228" s="178"/>
      <c r="C228" s="178"/>
      <c r="D228" s="178"/>
      <c r="E228" s="178"/>
      <c r="F228" s="178"/>
      <c r="G228" s="178"/>
      <c r="H228" s="178"/>
      <c r="I228" s="178"/>
      <c r="J228" s="179"/>
      <c r="K228" s="156"/>
      <c r="L228" s="157"/>
      <c r="M228" s="157"/>
      <c r="N228" s="157"/>
      <c r="O228" s="157"/>
      <c r="P228" s="157"/>
      <c r="Q228" s="157"/>
      <c r="R228" s="157"/>
      <c r="S228" s="157"/>
      <c r="T228" s="158"/>
      <c r="U228" s="186"/>
      <c r="V228" s="187"/>
      <c r="W228" s="187"/>
      <c r="X228" s="187"/>
      <c r="Y228" s="187"/>
      <c r="Z228" s="187"/>
      <c r="AA228" s="187"/>
      <c r="AB228" s="187"/>
      <c r="AC228" s="187"/>
      <c r="AD228" s="188"/>
      <c r="AE228" s="186"/>
      <c r="AF228" s="187"/>
      <c r="AG228" s="187"/>
      <c r="AH228" s="187"/>
      <c r="AI228" s="187"/>
      <c r="AJ228" s="187"/>
      <c r="AK228" s="187"/>
      <c r="AL228" s="187"/>
      <c r="AM228" s="187"/>
      <c r="AN228" s="188"/>
      <c r="AO228" s="156"/>
      <c r="AP228" s="157"/>
      <c r="AQ228" s="157"/>
      <c r="AR228" s="157"/>
      <c r="AS228" s="157"/>
      <c r="AT228" s="157"/>
      <c r="AU228" s="157"/>
      <c r="AV228" s="157"/>
      <c r="AW228" s="157"/>
      <c r="AX228" s="158"/>
      <c r="AY228" s="186"/>
      <c r="AZ228" s="187"/>
      <c r="BA228" s="187"/>
      <c r="BB228" s="187"/>
      <c r="BC228" s="187"/>
      <c r="BD228" s="187"/>
      <c r="BE228" s="187"/>
      <c r="BF228" s="187"/>
      <c r="BG228" s="187"/>
      <c r="BH228" s="188"/>
      <c r="BI228" s="169" t="s">
        <v>520</v>
      </c>
      <c r="BJ228" s="170"/>
      <c r="BK228" s="170"/>
      <c r="BL228" s="170"/>
      <c r="BM228" s="170"/>
      <c r="BN228" s="170"/>
      <c r="BO228" s="170"/>
      <c r="BP228" s="170"/>
      <c r="BQ228" s="170"/>
      <c r="BR228" s="171"/>
      <c r="BS228" s="166" t="s">
        <v>184</v>
      </c>
      <c r="BT228" s="167"/>
      <c r="BU228" s="167"/>
      <c r="BV228" s="167"/>
      <c r="BW228" s="167"/>
      <c r="BX228" s="167"/>
      <c r="BY228" s="167"/>
      <c r="BZ228" s="167"/>
      <c r="CA228" s="167"/>
      <c r="CB228" s="168"/>
      <c r="CC228" s="172"/>
      <c r="CD228" s="173"/>
      <c r="CE228" s="173"/>
      <c r="CF228" s="173"/>
      <c r="CG228" s="173"/>
      <c r="CH228" s="173"/>
      <c r="CI228" s="173"/>
      <c r="CJ228" s="173"/>
      <c r="CK228" s="173"/>
      <c r="CL228" s="174"/>
      <c r="CM228" s="163">
        <v>22</v>
      </c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5"/>
      <c r="CY228" s="163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5"/>
      <c r="DK228" s="163">
        <v>22</v>
      </c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5"/>
      <c r="DW228" s="163"/>
      <c r="DX228" s="164"/>
      <c r="DY228" s="164"/>
      <c r="DZ228" s="164"/>
      <c r="EA228" s="164"/>
      <c r="EB228" s="164"/>
      <c r="EC228" s="164"/>
      <c r="ED228" s="164"/>
      <c r="EE228" s="164"/>
      <c r="EF228" s="164"/>
      <c r="EG228" s="165"/>
      <c r="EH228" s="163"/>
      <c r="EI228" s="164"/>
      <c r="EJ228" s="164"/>
      <c r="EK228" s="164"/>
      <c r="EL228" s="164"/>
      <c r="EM228" s="164"/>
      <c r="EN228" s="164"/>
      <c r="EO228" s="164"/>
      <c r="EP228" s="164"/>
      <c r="EQ228" s="164"/>
      <c r="ER228" s="165"/>
      <c r="ES228" s="166"/>
      <c r="ET228" s="167"/>
      <c r="EU228" s="167"/>
      <c r="EV228" s="167"/>
      <c r="EW228" s="167"/>
      <c r="EX228" s="167"/>
      <c r="EY228" s="167"/>
      <c r="EZ228" s="167"/>
      <c r="FA228" s="167"/>
      <c r="FB228" s="167"/>
      <c r="FC228" s="167"/>
      <c r="FD228" s="167"/>
      <c r="FE228" s="168"/>
    </row>
    <row r="229" spans="1:161" s="2" customFormat="1" ht="137.25" customHeight="1">
      <c r="A229" s="180"/>
      <c r="B229" s="181"/>
      <c r="C229" s="181"/>
      <c r="D229" s="181"/>
      <c r="E229" s="181"/>
      <c r="F229" s="181"/>
      <c r="G229" s="181"/>
      <c r="H229" s="181"/>
      <c r="I229" s="181"/>
      <c r="J229" s="182"/>
      <c r="K229" s="159"/>
      <c r="L229" s="160"/>
      <c r="M229" s="160"/>
      <c r="N229" s="160"/>
      <c r="O229" s="160"/>
      <c r="P229" s="160"/>
      <c r="Q229" s="160"/>
      <c r="R229" s="160"/>
      <c r="S229" s="160"/>
      <c r="T229" s="161"/>
      <c r="U229" s="189"/>
      <c r="V229" s="190"/>
      <c r="W229" s="190"/>
      <c r="X229" s="190"/>
      <c r="Y229" s="190"/>
      <c r="Z229" s="190"/>
      <c r="AA229" s="190"/>
      <c r="AB229" s="190"/>
      <c r="AC229" s="190"/>
      <c r="AD229" s="191"/>
      <c r="AE229" s="189"/>
      <c r="AF229" s="190"/>
      <c r="AG229" s="190"/>
      <c r="AH229" s="190"/>
      <c r="AI229" s="190"/>
      <c r="AJ229" s="190"/>
      <c r="AK229" s="190"/>
      <c r="AL229" s="190"/>
      <c r="AM229" s="190"/>
      <c r="AN229" s="191"/>
      <c r="AO229" s="159"/>
      <c r="AP229" s="160"/>
      <c r="AQ229" s="160"/>
      <c r="AR229" s="160"/>
      <c r="AS229" s="160"/>
      <c r="AT229" s="160"/>
      <c r="AU229" s="160"/>
      <c r="AV229" s="160"/>
      <c r="AW229" s="160"/>
      <c r="AX229" s="161"/>
      <c r="AY229" s="189"/>
      <c r="AZ229" s="190"/>
      <c r="BA229" s="190"/>
      <c r="BB229" s="190"/>
      <c r="BC229" s="190"/>
      <c r="BD229" s="190"/>
      <c r="BE229" s="190"/>
      <c r="BF229" s="190"/>
      <c r="BG229" s="190"/>
      <c r="BH229" s="191"/>
      <c r="BI229" s="169" t="s">
        <v>389</v>
      </c>
      <c r="BJ229" s="170"/>
      <c r="BK229" s="170"/>
      <c r="BL229" s="170"/>
      <c r="BM229" s="170"/>
      <c r="BN229" s="170"/>
      <c r="BO229" s="170"/>
      <c r="BP229" s="170"/>
      <c r="BQ229" s="170"/>
      <c r="BR229" s="171"/>
      <c r="BS229" s="166" t="s">
        <v>390</v>
      </c>
      <c r="BT229" s="167"/>
      <c r="BU229" s="167"/>
      <c r="BV229" s="167"/>
      <c r="BW229" s="167"/>
      <c r="BX229" s="167"/>
      <c r="BY229" s="167"/>
      <c r="BZ229" s="167"/>
      <c r="CA229" s="167"/>
      <c r="CB229" s="168"/>
      <c r="CC229" s="172"/>
      <c r="CD229" s="173"/>
      <c r="CE229" s="173"/>
      <c r="CF229" s="173"/>
      <c r="CG229" s="173"/>
      <c r="CH229" s="173"/>
      <c r="CI229" s="173"/>
      <c r="CJ229" s="173"/>
      <c r="CK229" s="173"/>
      <c r="CL229" s="174"/>
      <c r="CM229" s="163">
        <v>0</v>
      </c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5"/>
      <c r="CY229" s="163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5"/>
      <c r="DK229" s="163">
        <v>0</v>
      </c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5"/>
      <c r="DW229" s="163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5"/>
      <c r="EH229" s="163"/>
      <c r="EI229" s="164"/>
      <c r="EJ229" s="164"/>
      <c r="EK229" s="164"/>
      <c r="EL229" s="164"/>
      <c r="EM229" s="164"/>
      <c r="EN229" s="164"/>
      <c r="EO229" s="164"/>
      <c r="EP229" s="164"/>
      <c r="EQ229" s="164"/>
      <c r="ER229" s="165"/>
      <c r="ES229" s="166"/>
      <c r="ET229" s="167"/>
      <c r="EU229" s="167"/>
      <c r="EV229" s="167"/>
      <c r="EW229" s="167"/>
      <c r="EX229" s="167"/>
      <c r="EY229" s="167"/>
      <c r="EZ229" s="167"/>
      <c r="FA229" s="167"/>
      <c r="FB229" s="167"/>
      <c r="FC229" s="167"/>
      <c r="FD229" s="167"/>
      <c r="FE229" s="168"/>
    </row>
    <row r="230" spans="1:161" s="2" customFormat="1" ht="83.25" customHeight="1">
      <c r="A230" s="144" t="s">
        <v>526</v>
      </c>
      <c r="B230" s="175"/>
      <c r="C230" s="175"/>
      <c r="D230" s="175"/>
      <c r="E230" s="175"/>
      <c r="F230" s="175"/>
      <c r="G230" s="175"/>
      <c r="H230" s="175"/>
      <c r="I230" s="175"/>
      <c r="J230" s="176"/>
      <c r="K230" s="153" t="s">
        <v>386</v>
      </c>
      <c r="L230" s="154"/>
      <c r="M230" s="154"/>
      <c r="N230" s="154"/>
      <c r="O230" s="154"/>
      <c r="P230" s="154"/>
      <c r="Q230" s="154"/>
      <c r="R230" s="154"/>
      <c r="S230" s="154"/>
      <c r="T230" s="155"/>
      <c r="U230" s="183" t="s">
        <v>527</v>
      </c>
      <c r="V230" s="184"/>
      <c r="W230" s="184"/>
      <c r="X230" s="184"/>
      <c r="Y230" s="184"/>
      <c r="Z230" s="184"/>
      <c r="AA230" s="184"/>
      <c r="AB230" s="184"/>
      <c r="AC230" s="184"/>
      <c r="AD230" s="185"/>
      <c r="AE230" s="183"/>
      <c r="AF230" s="184"/>
      <c r="AG230" s="184"/>
      <c r="AH230" s="184"/>
      <c r="AI230" s="184"/>
      <c r="AJ230" s="184"/>
      <c r="AK230" s="184"/>
      <c r="AL230" s="184"/>
      <c r="AM230" s="184"/>
      <c r="AN230" s="185"/>
      <c r="AO230" s="153" t="s">
        <v>388</v>
      </c>
      <c r="AP230" s="154"/>
      <c r="AQ230" s="154"/>
      <c r="AR230" s="154"/>
      <c r="AS230" s="154"/>
      <c r="AT230" s="154"/>
      <c r="AU230" s="154"/>
      <c r="AV230" s="154"/>
      <c r="AW230" s="154"/>
      <c r="AX230" s="155"/>
      <c r="AY230" s="183" t="s">
        <v>375</v>
      </c>
      <c r="AZ230" s="184"/>
      <c r="BA230" s="184"/>
      <c r="BB230" s="184"/>
      <c r="BC230" s="184"/>
      <c r="BD230" s="184"/>
      <c r="BE230" s="184"/>
      <c r="BF230" s="184"/>
      <c r="BG230" s="184"/>
      <c r="BH230" s="185"/>
      <c r="BI230" s="169" t="s">
        <v>519</v>
      </c>
      <c r="BJ230" s="170"/>
      <c r="BK230" s="170"/>
      <c r="BL230" s="170"/>
      <c r="BM230" s="170"/>
      <c r="BN230" s="170"/>
      <c r="BO230" s="170"/>
      <c r="BP230" s="170"/>
      <c r="BQ230" s="170"/>
      <c r="BR230" s="171"/>
      <c r="BS230" s="166" t="s">
        <v>184</v>
      </c>
      <c r="BT230" s="167"/>
      <c r="BU230" s="167"/>
      <c r="BV230" s="167"/>
      <c r="BW230" s="167"/>
      <c r="BX230" s="167"/>
      <c r="BY230" s="167"/>
      <c r="BZ230" s="167"/>
      <c r="CA230" s="167"/>
      <c r="CB230" s="168"/>
      <c r="CC230" s="172"/>
      <c r="CD230" s="173"/>
      <c r="CE230" s="173"/>
      <c r="CF230" s="173"/>
      <c r="CG230" s="173"/>
      <c r="CH230" s="173"/>
      <c r="CI230" s="173"/>
      <c r="CJ230" s="173"/>
      <c r="CK230" s="173"/>
      <c r="CL230" s="174"/>
      <c r="CM230" s="163">
        <v>100</v>
      </c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5"/>
      <c r="CY230" s="163"/>
      <c r="CZ230" s="164"/>
      <c r="DA230" s="164"/>
      <c r="DB230" s="164"/>
      <c r="DC230" s="164"/>
      <c r="DD230" s="164"/>
      <c r="DE230" s="164"/>
      <c r="DF230" s="164"/>
      <c r="DG230" s="164"/>
      <c r="DH230" s="164"/>
      <c r="DI230" s="164"/>
      <c r="DJ230" s="165"/>
      <c r="DK230" s="163">
        <v>100</v>
      </c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5"/>
      <c r="DW230" s="163"/>
      <c r="DX230" s="164"/>
      <c r="DY230" s="164"/>
      <c r="DZ230" s="164"/>
      <c r="EA230" s="164"/>
      <c r="EB230" s="164"/>
      <c r="EC230" s="164"/>
      <c r="ED230" s="164"/>
      <c r="EE230" s="164"/>
      <c r="EF230" s="164"/>
      <c r="EG230" s="165"/>
      <c r="EH230" s="163"/>
      <c r="EI230" s="164"/>
      <c r="EJ230" s="164"/>
      <c r="EK230" s="164"/>
      <c r="EL230" s="164"/>
      <c r="EM230" s="164"/>
      <c r="EN230" s="164"/>
      <c r="EO230" s="164"/>
      <c r="EP230" s="164"/>
      <c r="EQ230" s="164"/>
      <c r="ER230" s="165"/>
      <c r="ES230" s="166"/>
      <c r="ET230" s="167"/>
      <c r="EU230" s="167"/>
      <c r="EV230" s="167"/>
      <c r="EW230" s="167"/>
      <c r="EX230" s="167"/>
      <c r="EY230" s="167"/>
      <c r="EZ230" s="167"/>
      <c r="FA230" s="167"/>
      <c r="FB230" s="167"/>
      <c r="FC230" s="167"/>
      <c r="FD230" s="167"/>
      <c r="FE230" s="168"/>
    </row>
    <row r="231" spans="1:161" s="2" customFormat="1" ht="72" customHeight="1">
      <c r="A231" s="177"/>
      <c r="B231" s="178"/>
      <c r="C231" s="178"/>
      <c r="D231" s="178"/>
      <c r="E231" s="178"/>
      <c r="F231" s="178"/>
      <c r="G231" s="178"/>
      <c r="H231" s="178"/>
      <c r="I231" s="178"/>
      <c r="J231" s="179"/>
      <c r="K231" s="156"/>
      <c r="L231" s="157"/>
      <c r="M231" s="157"/>
      <c r="N231" s="157"/>
      <c r="O231" s="157"/>
      <c r="P231" s="157"/>
      <c r="Q231" s="157"/>
      <c r="R231" s="157"/>
      <c r="S231" s="157"/>
      <c r="T231" s="158"/>
      <c r="U231" s="186"/>
      <c r="V231" s="187"/>
      <c r="W231" s="187"/>
      <c r="X231" s="187"/>
      <c r="Y231" s="187"/>
      <c r="Z231" s="187"/>
      <c r="AA231" s="187"/>
      <c r="AB231" s="187"/>
      <c r="AC231" s="187"/>
      <c r="AD231" s="188"/>
      <c r="AE231" s="186"/>
      <c r="AF231" s="187"/>
      <c r="AG231" s="187"/>
      <c r="AH231" s="187"/>
      <c r="AI231" s="187"/>
      <c r="AJ231" s="187"/>
      <c r="AK231" s="187"/>
      <c r="AL231" s="187"/>
      <c r="AM231" s="187"/>
      <c r="AN231" s="188"/>
      <c r="AO231" s="156"/>
      <c r="AP231" s="157"/>
      <c r="AQ231" s="157"/>
      <c r="AR231" s="157"/>
      <c r="AS231" s="157"/>
      <c r="AT231" s="157"/>
      <c r="AU231" s="157"/>
      <c r="AV231" s="157"/>
      <c r="AW231" s="157"/>
      <c r="AX231" s="158"/>
      <c r="AY231" s="186"/>
      <c r="AZ231" s="187"/>
      <c r="BA231" s="187"/>
      <c r="BB231" s="187"/>
      <c r="BC231" s="187"/>
      <c r="BD231" s="187"/>
      <c r="BE231" s="187"/>
      <c r="BF231" s="187"/>
      <c r="BG231" s="187"/>
      <c r="BH231" s="188"/>
      <c r="BI231" s="169" t="s">
        <v>520</v>
      </c>
      <c r="BJ231" s="170"/>
      <c r="BK231" s="170"/>
      <c r="BL231" s="170"/>
      <c r="BM231" s="170"/>
      <c r="BN231" s="170"/>
      <c r="BO231" s="170"/>
      <c r="BP231" s="170"/>
      <c r="BQ231" s="170"/>
      <c r="BR231" s="171"/>
      <c r="BS231" s="166" t="s">
        <v>184</v>
      </c>
      <c r="BT231" s="167"/>
      <c r="BU231" s="167"/>
      <c r="BV231" s="167"/>
      <c r="BW231" s="167"/>
      <c r="BX231" s="167"/>
      <c r="BY231" s="167"/>
      <c r="BZ231" s="167"/>
      <c r="CA231" s="167"/>
      <c r="CB231" s="168"/>
      <c r="CC231" s="172"/>
      <c r="CD231" s="173"/>
      <c r="CE231" s="173"/>
      <c r="CF231" s="173"/>
      <c r="CG231" s="173"/>
      <c r="CH231" s="173"/>
      <c r="CI231" s="173"/>
      <c r="CJ231" s="173"/>
      <c r="CK231" s="173"/>
      <c r="CL231" s="174"/>
      <c r="CM231" s="163">
        <v>40</v>
      </c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5"/>
      <c r="CY231" s="163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5"/>
      <c r="DK231" s="163">
        <v>40</v>
      </c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5"/>
      <c r="DW231" s="163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5"/>
      <c r="EH231" s="163"/>
      <c r="EI231" s="164"/>
      <c r="EJ231" s="164"/>
      <c r="EK231" s="164"/>
      <c r="EL231" s="164"/>
      <c r="EM231" s="164"/>
      <c r="EN231" s="164"/>
      <c r="EO231" s="164"/>
      <c r="EP231" s="164"/>
      <c r="EQ231" s="164"/>
      <c r="ER231" s="165"/>
      <c r="ES231" s="166"/>
      <c r="ET231" s="167"/>
      <c r="EU231" s="167"/>
      <c r="EV231" s="167"/>
      <c r="EW231" s="167"/>
      <c r="EX231" s="167"/>
      <c r="EY231" s="167"/>
      <c r="EZ231" s="167"/>
      <c r="FA231" s="167"/>
      <c r="FB231" s="167"/>
      <c r="FC231" s="167"/>
      <c r="FD231" s="167"/>
      <c r="FE231" s="168"/>
    </row>
    <row r="232" spans="1:161" s="2" customFormat="1" ht="137.25" customHeight="1">
      <c r="A232" s="180"/>
      <c r="B232" s="181"/>
      <c r="C232" s="181"/>
      <c r="D232" s="181"/>
      <c r="E232" s="181"/>
      <c r="F232" s="181"/>
      <c r="G232" s="181"/>
      <c r="H232" s="181"/>
      <c r="I232" s="181"/>
      <c r="J232" s="182"/>
      <c r="K232" s="159"/>
      <c r="L232" s="160"/>
      <c r="M232" s="160"/>
      <c r="N232" s="160"/>
      <c r="O232" s="160"/>
      <c r="P232" s="160"/>
      <c r="Q232" s="160"/>
      <c r="R232" s="160"/>
      <c r="S232" s="160"/>
      <c r="T232" s="161"/>
      <c r="U232" s="189"/>
      <c r="V232" s="190"/>
      <c r="W232" s="190"/>
      <c r="X232" s="190"/>
      <c r="Y232" s="190"/>
      <c r="Z232" s="190"/>
      <c r="AA232" s="190"/>
      <c r="AB232" s="190"/>
      <c r="AC232" s="190"/>
      <c r="AD232" s="191"/>
      <c r="AE232" s="189"/>
      <c r="AF232" s="190"/>
      <c r="AG232" s="190"/>
      <c r="AH232" s="190"/>
      <c r="AI232" s="190"/>
      <c r="AJ232" s="190"/>
      <c r="AK232" s="190"/>
      <c r="AL232" s="190"/>
      <c r="AM232" s="190"/>
      <c r="AN232" s="191"/>
      <c r="AO232" s="159"/>
      <c r="AP232" s="160"/>
      <c r="AQ232" s="160"/>
      <c r="AR232" s="160"/>
      <c r="AS232" s="160"/>
      <c r="AT232" s="160"/>
      <c r="AU232" s="160"/>
      <c r="AV232" s="160"/>
      <c r="AW232" s="160"/>
      <c r="AX232" s="161"/>
      <c r="AY232" s="189"/>
      <c r="AZ232" s="190"/>
      <c r="BA232" s="190"/>
      <c r="BB232" s="190"/>
      <c r="BC232" s="190"/>
      <c r="BD232" s="190"/>
      <c r="BE232" s="190"/>
      <c r="BF232" s="190"/>
      <c r="BG232" s="190"/>
      <c r="BH232" s="191"/>
      <c r="BI232" s="169" t="s">
        <v>389</v>
      </c>
      <c r="BJ232" s="170"/>
      <c r="BK232" s="170"/>
      <c r="BL232" s="170"/>
      <c r="BM232" s="170"/>
      <c r="BN232" s="170"/>
      <c r="BO232" s="170"/>
      <c r="BP232" s="170"/>
      <c r="BQ232" s="170"/>
      <c r="BR232" s="171"/>
      <c r="BS232" s="166" t="s">
        <v>390</v>
      </c>
      <c r="BT232" s="167"/>
      <c r="BU232" s="167"/>
      <c r="BV232" s="167"/>
      <c r="BW232" s="167"/>
      <c r="BX232" s="167"/>
      <c r="BY232" s="167"/>
      <c r="BZ232" s="167"/>
      <c r="CA232" s="167"/>
      <c r="CB232" s="168"/>
      <c r="CC232" s="172"/>
      <c r="CD232" s="173"/>
      <c r="CE232" s="173"/>
      <c r="CF232" s="173"/>
      <c r="CG232" s="173"/>
      <c r="CH232" s="173"/>
      <c r="CI232" s="173"/>
      <c r="CJ232" s="173"/>
      <c r="CK232" s="173"/>
      <c r="CL232" s="174"/>
      <c r="CM232" s="163">
        <v>0</v>
      </c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5"/>
      <c r="CY232" s="163"/>
      <c r="CZ232" s="164"/>
      <c r="DA232" s="164"/>
      <c r="DB232" s="164"/>
      <c r="DC232" s="164"/>
      <c r="DD232" s="164"/>
      <c r="DE232" s="164"/>
      <c r="DF232" s="164"/>
      <c r="DG232" s="164"/>
      <c r="DH232" s="164"/>
      <c r="DI232" s="164"/>
      <c r="DJ232" s="165"/>
      <c r="DK232" s="163">
        <v>0</v>
      </c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5"/>
      <c r="DW232" s="163"/>
      <c r="DX232" s="164"/>
      <c r="DY232" s="164"/>
      <c r="DZ232" s="164"/>
      <c r="EA232" s="164"/>
      <c r="EB232" s="164"/>
      <c r="EC232" s="164"/>
      <c r="ED232" s="164"/>
      <c r="EE232" s="164"/>
      <c r="EF232" s="164"/>
      <c r="EG232" s="165"/>
      <c r="EH232" s="163"/>
      <c r="EI232" s="164"/>
      <c r="EJ232" s="164"/>
      <c r="EK232" s="164"/>
      <c r="EL232" s="164"/>
      <c r="EM232" s="164"/>
      <c r="EN232" s="164"/>
      <c r="EO232" s="164"/>
      <c r="EP232" s="164"/>
      <c r="EQ232" s="164"/>
      <c r="ER232" s="165"/>
      <c r="ES232" s="166"/>
      <c r="ET232" s="167"/>
      <c r="EU232" s="167"/>
      <c r="EV232" s="167"/>
      <c r="EW232" s="167"/>
      <c r="EX232" s="167"/>
      <c r="EY232" s="167"/>
      <c r="EZ232" s="167"/>
      <c r="FA232" s="167"/>
      <c r="FB232" s="167"/>
      <c r="FC232" s="167"/>
      <c r="FD232" s="167"/>
      <c r="FE232" s="168"/>
    </row>
    <row r="233" spans="1:161" s="2" customFormat="1" ht="83.25" customHeight="1">
      <c r="A233" s="144" t="s">
        <v>528</v>
      </c>
      <c r="B233" s="175"/>
      <c r="C233" s="175"/>
      <c r="D233" s="175"/>
      <c r="E233" s="175"/>
      <c r="F233" s="175"/>
      <c r="G233" s="175"/>
      <c r="H233" s="175"/>
      <c r="I233" s="175"/>
      <c r="J233" s="176"/>
      <c r="K233" s="153" t="s">
        <v>386</v>
      </c>
      <c r="L233" s="154"/>
      <c r="M233" s="154"/>
      <c r="N233" s="154"/>
      <c r="O233" s="154"/>
      <c r="P233" s="154"/>
      <c r="Q233" s="154"/>
      <c r="R233" s="154"/>
      <c r="S233" s="154"/>
      <c r="T233" s="155"/>
      <c r="U233" s="183" t="s">
        <v>527</v>
      </c>
      <c r="V233" s="184"/>
      <c r="W233" s="184"/>
      <c r="X233" s="184"/>
      <c r="Y233" s="184"/>
      <c r="Z233" s="184"/>
      <c r="AA233" s="184"/>
      <c r="AB233" s="184"/>
      <c r="AC233" s="184"/>
      <c r="AD233" s="185"/>
      <c r="AE233" s="183"/>
      <c r="AF233" s="184"/>
      <c r="AG233" s="184"/>
      <c r="AH233" s="184"/>
      <c r="AI233" s="184"/>
      <c r="AJ233" s="184"/>
      <c r="AK233" s="184"/>
      <c r="AL233" s="184"/>
      <c r="AM233" s="184"/>
      <c r="AN233" s="185"/>
      <c r="AO233" s="153" t="s">
        <v>522</v>
      </c>
      <c r="AP233" s="154"/>
      <c r="AQ233" s="154"/>
      <c r="AR233" s="154"/>
      <c r="AS233" s="154"/>
      <c r="AT233" s="154"/>
      <c r="AU233" s="154"/>
      <c r="AV233" s="154"/>
      <c r="AW233" s="154"/>
      <c r="AX233" s="155"/>
      <c r="AY233" s="183" t="s">
        <v>375</v>
      </c>
      <c r="AZ233" s="184"/>
      <c r="BA233" s="184"/>
      <c r="BB233" s="184"/>
      <c r="BC233" s="184"/>
      <c r="BD233" s="184"/>
      <c r="BE233" s="184"/>
      <c r="BF233" s="184"/>
      <c r="BG233" s="184"/>
      <c r="BH233" s="185"/>
      <c r="BI233" s="169" t="s">
        <v>519</v>
      </c>
      <c r="BJ233" s="170"/>
      <c r="BK233" s="170"/>
      <c r="BL233" s="170"/>
      <c r="BM233" s="170"/>
      <c r="BN233" s="170"/>
      <c r="BO233" s="170"/>
      <c r="BP233" s="170"/>
      <c r="BQ233" s="170"/>
      <c r="BR233" s="171"/>
      <c r="BS233" s="166" t="s">
        <v>184</v>
      </c>
      <c r="BT233" s="167"/>
      <c r="BU233" s="167"/>
      <c r="BV233" s="167"/>
      <c r="BW233" s="167"/>
      <c r="BX233" s="167"/>
      <c r="BY233" s="167"/>
      <c r="BZ233" s="167"/>
      <c r="CA233" s="167"/>
      <c r="CB233" s="168"/>
      <c r="CC233" s="172"/>
      <c r="CD233" s="173"/>
      <c r="CE233" s="173"/>
      <c r="CF233" s="173"/>
      <c r="CG233" s="173"/>
      <c r="CH233" s="173"/>
      <c r="CI233" s="173"/>
      <c r="CJ233" s="173"/>
      <c r="CK233" s="173"/>
      <c r="CL233" s="174"/>
      <c r="CM233" s="163">
        <v>100</v>
      </c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5"/>
      <c r="CY233" s="163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5"/>
      <c r="DK233" s="163">
        <v>100</v>
      </c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5"/>
      <c r="DW233" s="163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5"/>
      <c r="EH233" s="163"/>
      <c r="EI233" s="164"/>
      <c r="EJ233" s="164"/>
      <c r="EK233" s="164"/>
      <c r="EL233" s="164"/>
      <c r="EM233" s="164"/>
      <c r="EN233" s="164"/>
      <c r="EO233" s="164"/>
      <c r="EP233" s="164"/>
      <c r="EQ233" s="164"/>
      <c r="ER233" s="165"/>
      <c r="ES233" s="166"/>
      <c r="ET233" s="167"/>
      <c r="EU233" s="167"/>
      <c r="EV233" s="167"/>
      <c r="EW233" s="167"/>
      <c r="EX233" s="167"/>
      <c r="EY233" s="167"/>
      <c r="EZ233" s="167"/>
      <c r="FA233" s="167"/>
      <c r="FB233" s="167"/>
      <c r="FC233" s="167"/>
      <c r="FD233" s="167"/>
      <c r="FE233" s="168"/>
    </row>
    <row r="234" spans="1:161" s="2" customFormat="1" ht="72" customHeight="1">
      <c r="A234" s="177"/>
      <c r="B234" s="178"/>
      <c r="C234" s="178"/>
      <c r="D234" s="178"/>
      <c r="E234" s="178"/>
      <c r="F234" s="178"/>
      <c r="G234" s="178"/>
      <c r="H234" s="178"/>
      <c r="I234" s="178"/>
      <c r="J234" s="179"/>
      <c r="K234" s="156"/>
      <c r="L234" s="157"/>
      <c r="M234" s="157"/>
      <c r="N234" s="157"/>
      <c r="O234" s="157"/>
      <c r="P234" s="157"/>
      <c r="Q234" s="157"/>
      <c r="R234" s="157"/>
      <c r="S234" s="157"/>
      <c r="T234" s="158"/>
      <c r="U234" s="186"/>
      <c r="V234" s="187"/>
      <c r="W234" s="187"/>
      <c r="X234" s="187"/>
      <c r="Y234" s="187"/>
      <c r="Z234" s="187"/>
      <c r="AA234" s="187"/>
      <c r="AB234" s="187"/>
      <c r="AC234" s="187"/>
      <c r="AD234" s="188"/>
      <c r="AE234" s="186"/>
      <c r="AF234" s="187"/>
      <c r="AG234" s="187"/>
      <c r="AH234" s="187"/>
      <c r="AI234" s="187"/>
      <c r="AJ234" s="187"/>
      <c r="AK234" s="187"/>
      <c r="AL234" s="187"/>
      <c r="AM234" s="187"/>
      <c r="AN234" s="188"/>
      <c r="AO234" s="156"/>
      <c r="AP234" s="157"/>
      <c r="AQ234" s="157"/>
      <c r="AR234" s="157"/>
      <c r="AS234" s="157"/>
      <c r="AT234" s="157"/>
      <c r="AU234" s="157"/>
      <c r="AV234" s="157"/>
      <c r="AW234" s="157"/>
      <c r="AX234" s="158"/>
      <c r="AY234" s="186"/>
      <c r="AZ234" s="187"/>
      <c r="BA234" s="187"/>
      <c r="BB234" s="187"/>
      <c r="BC234" s="187"/>
      <c r="BD234" s="187"/>
      <c r="BE234" s="187"/>
      <c r="BF234" s="187"/>
      <c r="BG234" s="187"/>
      <c r="BH234" s="188"/>
      <c r="BI234" s="169" t="s">
        <v>520</v>
      </c>
      <c r="BJ234" s="170"/>
      <c r="BK234" s="170"/>
      <c r="BL234" s="170"/>
      <c r="BM234" s="170"/>
      <c r="BN234" s="170"/>
      <c r="BO234" s="170"/>
      <c r="BP234" s="170"/>
      <c r="BQ234" s="170"/>
      <c r="BR234" s="171"/>
      <c r="BS234" s="166" t="s">
        <v>184</v>
      </c>
      <c r="BT234" s="167"/>
      <c r="BU234" s="167"/>
      <c r="BV234" s="167"/>
      <c r="BW234" s="167"/>
      <c r="BX234" s="167"/>
      <c r="BY234" s="167"/>
      <c r="BZ234" s="167"/>
      <c r="CA234" s="167"/>
      <c r="CB234" s="168"/>
      <c r="CC234" s="172"/>
      <c r="CD234" s="173"/>
      <c r="CE234" s="173"/>
      <c r="CF234" s="173"/>
      <c r="CG234" s="173"/>
      <c r="CH234" s="173"/>
      <c r="CI234" s="173"/>
      <c r="CJ234" s="173"/>
      <c r="CK234" s="173"/>
      <c r="CL234" s="174"/>
      <c r="CM234" s="163">
        <v>40</v>
      </c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5"/>
      <c r="CY234" s="163"/>
      <c r="CZ234" s="164"/>
      <c r="DA234" s="164"/>
      <c r="DB234" s="164"/>
      <c r="DC234" s="164"/>
      <c r="DD234" s="164"/>
      <c r="DE234" s="164"/>
      <c r="DF234" s="164"/>
      <c r="DG234" s="164"/>
      <c r="DH234" s="164"/>
      <c r="DI234" s="164"/>
      <c r="DJ234" s="165"/>
      <c r="DK234" s="163">
        <v>40</v>
      </c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5"/>
      <c r="DW234" s="163"/>
      <c r="DX234" s="164"/>
      <c r="DY234" s="164"/>
      <c r="DZ234" s="164"/>
      <c r="EA234" s="164"/>
      <c r="EB234" s="164"/>
      <c r="EC234" s="164"/>
      <c r="ED234" s="164"/>
      <c r="EE234" s="164"/>
      <c r="EF234" s="164"/>
      <c r="EG234" s="165"/>
      <c r="EH234" s="163"/>
      <c r="EI234" s="164"/>
      <c r="EJ234" s="164"/>
      <c r="EK234" s="164"/>
      <c r="EL234" s="164"/>
      <c r="EM234" s="164"/>
      <c r="EN234" s="164"/>
      <c r="EO234" s="164"/>
      <c r="EP234" s="164"/>
      <c r="EQ234" s="164"/>
      <c r="ER234" s="165"/>
      <c r="ES234" s="166"/>
      <c r="ET234" s="167"/>
      <c r="EU234" s="167"/>
      <c r="EV234" s="167"/>
      <c r="EW234" s="167"/>
      <c r="EX234" s="167"/>
      <c r="EY234" s="167"/>
      <c r="EZ234" s="167"/>
      <c r="FA234" s="167"/>
      <c r="FB234" s="167"/>
      <c r="FC234" s="167"/>
      <c r="FD234" s="167"/>
      <c r="FE234" s="168"/>
    </row>
    <row r="235" spans="1:161" s="2" customFormat="1" ht="137.25" customHeight="1">
      <c r="A235" s="180"/>
      <c r="B235" s="181"/>
      <c r="C235" s="181"/>
      <c r="D235" s="181"/>
      <c r="E235" s="181"/>
      <c r="F235" s="181"/>
      <c r="G235" s="181"/>
      <c r="H235" s="181"/>
      <c r="I235" s="181"/>
      <c r="J235" s="182"/>
      <c r="K235" s="159"/>
      <c r="L235" s="160"/>
      <c r="M235" s="160"/>
      <c r="N235" s="160"/>
      <c r="O235" s="160"/>
      <c r="P235" s="160"/>
      <c r="Q235" s="160"/>
      <c r="R235" s="160"/>
      <c r="S235" s="160"/>
      <c r="T235" s="161"/>
      <c r="U235" s="189"/>
      <c r="V235" s="190"/>
      <c r="W235" s="190"/>
      <c r="X235" s="190"/>
      <c r="Y235" s="190"/>
      <c r="Z235" s="190"/>
      <c r="AA235" s="190"/>
      <c r="AB235" s="190"/>
      <c r="AC235" s="190"/>
      <c r="AD235" s="191"/>
      <c r="AE235" s="189"/>
      <c r="AF235" s="190"/>
      <c r="AG235" s="190"/>
      <c r="AH235" s="190"/>
      <c r="AI235" s="190"/>
      <c r="AJ235" s="190"/>
      <c r="AK235" s="190"/>
      <c r="AL235" s="190"/>
      <c r="AM235" s="190"/>
      <c r="AN235" s="191"/>
      <c r="AO235" s="159"/>
      <c r="AP235" s="160"/>
      <c r="AQ235" s="160"/>
      <c r="AR235" s="160"/>
      <c r="AS235" s="160"/>
      <c r="AT235" s="160"/>
      <c r="AU235" s="160"/>
      <c r="AV235" s="160"/>
      <c r="AW235" s="160"/>
      <c r="AX235" s="161"/>
      <c r="AY235" s="189"/>
      <c r="AZ235" s="190"/>
      <c r="BA235" s="190"/>
      <c r="BB235" s="190"/>
      <c r="BC235" s="190"/>
      <c r="BD235" s="190"/>
      <c r="BE235" s="190"/>
      <c r="BF235" s="190"/>
      <c r="BG235" s="190"/>
      <c r="BH235" s="191"/>
      <c r="BI235" s="169" t="s">
        <v>389</v>
      </c>
      <c r="BJ235" s="170"/>
      <c r="BK235" s="170"/>
      <c r="BL235" s="170"/>
      <c r="BM235" s="170"/>
      <c r="BN235" s="170"/>
      <c r="BO235" s="170"/>
      <c r="BP235" s="170"/>
      <c r="BQ235" s="170"/>
      <c r="BR235" s="171"/>
      <c r="BS235" s="166" t="s">
        <v>390</v>
      </c>
      <c r="BT235" s="167"/>
      <c r="BU235" s="167"/>
      <c r="BV235" s="167"/>
      <c r="BW235" s="167"/>
      <c r="BX235" s="167"/>
      <c r="BY235" s="167"/>
      <c r="BZ235" s="167"/>
      <c r="CA235" s="167"/>
      <c r="CB235" s="168"/>
      <c r="CC235" s="172"/>
      <c r="CD235" s="173"/>
      <c r="CE235" s="173"/>
      <c r="CF235" s="173"/>
      <c r="CG235" s="173"/>
      <c r="CH235" s="173"/>
      <c r="CI235" s="173"/>
      <c r="CJ235" s="173"/>
      <c r="CK235" s="173"/>
      <c r="CL235" s="174"/>
      <c r="CM235" s="163">
        <v>0</v>
      </c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5"/>
      <c r="CY235" s="163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5"/>
      <c r="DK235" s="163">
        <v>0</v>
      </c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5"/>
      <c r="DW235" s="163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5"/>
      <c r="EH235" s="163"/>
      <c r="EI235" s="164"/>
      <c r="EJ235" s="164"/>
      <c r="EK235" s="164"/>
      <c r="EL235" s="164"/>
      <c r="EM235" s="164"/>
      <c r="EN235" s="164"/>
      <c r="EO235" s="164"/>
      <c r="EP235" s="164"/>
      <c r="EQ235" s="164"/>
      <c r="ER235" s="165"/>
      <c r="ES235" s="166"/>
      <c r="ET235" s="167"/>
      <c r="EU235" s="167"/>
      <c r="EV235" s="167"/>
      <c r="EW235" s="167"/>
      <c r="EX235" s="167"/>
      <c r="EY235" s="167"/>
      <c r="EZ235" s="167"/>
      <c r="FA235" s="167"/>
      <c r="FB235" s="167"/>
      <c r="FC235" s="167"/>
      <c r="FD235" s="167"/>
      <c r="FE235" s="168"/>
    </row>
    <row r="236" spans="1:161" s="2" customFormat="1" ht="83.25" customHeight="1">
      <c r="A236" s="144" t="s">
        <v>529</v>
      </c>
      <c r="B236" s="175"/>
      <c r="C236" s="175"/>
      <c r="D236" s="175"/>
      <c r="E236" s="175"/>
      <c r="F236" s="175"/>
      <c r="G236" s="175"/>
      <c r="H236" s="175"/>
      <c r="I236" s="175"/>
      <c r="J236" s="176"/>
      <c r="K236" s="153" t="s">
        <v>386</v>
      </c>
      <c r="L236" s="154"/>
      <c r="M236" s="154"/>
      <c r="N236" s="154"/>
      <c r="O236" s="154"/>
      <c r="P236" s="154"/>
      <c r="Q236" s="154"/>
      <c r="R236" s="154"/>
      <c r="S236" s="154"/>
      <c r="T236" s="155"/>
      <c r="U236" s="183" t="s">
        <v>530</v>
      </c>
      <c r="V236" s="184"/>
      <c r="W236" s="184"/>
      <c r="X236" s="184"/>
      <c r="Y236" s="184"/>
      <c r="Z236" s="184"/>
      <c r="AA236" s="184"/>
      <c r="AB236" s="184"/>
      <c r="AC236" s="184"/>
      <c r="AD236" s="185"/>
      <c r="AE236" s="183"/>
      <c r="AF236" s="184"/>
      <c r="AG236" s="184"/>
      <c r="AH236" s="184"/>
      <c r="AI236" s="184"/>
      <c r="AJ236" s="184"/>
      <c r="AK236" s="184"/>
      <c r="AL236" s="184"/>
      <c r="AM236" s="184"/>
      <c r="AN236" s="185"/>
      <c r="AO236" s="153" t="s">
        <v>388</v>
      </c>
      <c r="AP236" s="154"/>
      <c r="AQ236" s="154"/>
      <c r="AR236" s="154"/>
      <c r="AS236" s="154"/>
      <c r="AT236" s="154"/>
      <c r="AU236" s="154"/>
      <c r="AV236" s="154"/>
      <c r="AW236" s="154"/>
      <c r="AX236" s="155"/>
      <c r="AY236" s="183" t="s">
        <v>375</v>
      </c>
      <c r="AZ236" s="184"/>
      <c r="BA236" s="184"/>
      <c r="BB236" s="184"/>
      <c r="BC236" s="184"/>
      <c r="BD236" s="184"/>
      <c r="BE236" s="184"/>
      <c r="BF236" s="184"/>
      <c r="BG236" s="184"/>
      <c r="BH236" s="185"/>
      <c r="BI236" s="169" t="s">
        <v>519</v>
      </c>
      <c r="BJ236" s="170"/>
      <c r="BK236" s="170"/>
      <c r="BL236" s="170"/>
      <c r="BM236" s="170"/>
      <c r="BN236" s="170"/>
      <c r="BO236" s="170"/>
      <c r="BP236" s="170"/>
      <c r="BQ236" s="170"/>
      <c r="BR236" s="171"/>
      <c r="BS236" s="166" t="s">
        <v>184</v>
      </c>
      <c r="BT236" s="167"/>
      <c r="BU236" s="167"/>
      <c r="BV236" s="167"/>
      <c r="BW236" s="167"/>
      <c r="BX236" s="167"/>
      <c r="BY236" s="167"/>
      <c r="BZ236" s="167"/>
      <c r="CA236" s="167"/>
      <c r="CB236" s="168"/>
      <c r="CC236" s="172"/>
      <c r="CD236" s="173"/>
      <c r="CE236" s="173"/>
      <c r="CF236" s="173"/>
      <c r="CG236" s="173"/>
      <c r="CH236" s="173"/>
      <c r="CI236" s="173"/>
      <c r="CJ236" s="173"/>
      <c r="CK236" s="173"/>
      <c r="CL236" s="174"/>
      <c r="CM236" s="163">
        <v>100</v>
      </c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5"/>
      <c r="CY236" s="163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5"/>
      <c r="DK236" s="163">
        <v>100</v>
      </c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5"/>
      <c r="DW236" s="163"/>
      <c r="DX236" s="164"/>
      <c r="DY236" s="164"/>
      <c r="DZ236" s="164"/>
      <c r="EA236" s="164"/>
      <c r="EB236" s="164"/>
      <c r="EC236" s="164"/>
      <c r="ED236" s="164"/>
      <c r="EE236" s="164"/>
      <c r="EF236" s="164"/>
      <c r="EG236" s="165"/>
      <c r="EH236" s="163"/>
      <c r="EI236" s="164"/>
      <c r="EJ236" s="164"/>
      <c r="EK236" s="164"/>
      <c r="EL236" s="164"/>
      <c r="EM236" s="164"/>
      <c r="EN236" s="164"/>
      <c r="EO236" s="164"/>
      <c r="EP236" s="164"/>
      <c r="EQ236" s="164"/>
      <c r="ER236" s="165"/>
      <c r="ES236" s="166"/>
      <c r="ET236" s="167"/>
      <c r="EU236" s="167"/>
      <c r="EV236" s="167"/>
      <c r="EW236" s="167"/>
      <c r="EX236" s="167"/>
      <c r="EY236" s="167"/>
      <c r="EZ236" s="167"/>
      <c r="FA236" s="167"/>
      <c r="FB236" s="167"/>
      <c r="FC236" s="167"/>
      <c r="FD236" s="167"/>
      <c r="FE236" s="168"/>
    </row>
    <row r="237" spans="1:161" s="2" customFormat="1" ht="72" customHeight="1">
      <c r="A237" s="177"/>
      <c r="B237" s="178"/>
      <c r="C237" s="178"/>
      <c r="D237" s="178"/>
      <c r="E237" s="178"/>
      <c r="F237" s="178"/>
      <c r="G237" s="178"/>
      <c r="H237" s="178"/>
      <c r="I237" s="178"/>
      <c r="J237" s="179"/>
      <c r="K237" s="156"/>
      <c r="L237" s="157"/>
      <c r="M237" s="157"/>
      <c r="N237" s="157"/>
      <c r="O237" s="157"/>
      <c r="P237" s="157"/>
      <c r="Q237" s="157"/>
      <c r="R237" s="157"/>
      <c r="S237" s="157"/>
      <c r="T237" s="158"/>
      <c r="U237" s="186"/>
      <c r="V237" s="187"/>
      <c r="W237" s="187"/>
      <c r="X237" s="187"/>
      <c r="Y237" s="187"/>
      <c r="Z237" s="187"/>
      <c r="AA237" s="187"/>
      <c r="AB237" s="187"/>
      <c r="AC237" s="187"/>
      <c r="AD237" s="188"/>
      <c r="AE237" s="186"/>
      <c r="AF237" s="187"/>
      <c r="AG237" s="187"/>
      <c r="AH237" s="187"/>
      <c r="AI237" s="187"/>
      <c r="AJ237" s="187"/>
      <c r="AK237" s="187"/>
      <c r="AL237" s="187"/>
      <c r="AM237" s="187"/>
      <c r="AN237" s="188"/>
      <c r="AO237" s="156"/>
      <c r="AP237" s="157"/>
      <c r="AQ237" s="157"/>
      <c r="AR237" s="157"/>
      <c r="AS237" s="157"/>
      <c r="AT237" s="157"/>
      <c r="AU237" s="157"/>
      <c r="AV237" s="157"/>
      <c r="AW237" s="157"/>
      <c r="AX237" s="158"/>
      <c r="AY237" s="186"/>
      <c r="AZ237" s="187"/>
      <c r="BA237" s="187"/>
      <c r="BB237" s="187"/>
      <c r="BC237" s="187"/>
      <c r="BD237" s="187"/>
      <c r="BE237" s="187"/>
      <c r="BF237" s="187"/>
      <c r="BG237" s="187"/>
      <c r="BH237" s="188"/>
      <c r="BI237" s="169" t="s">
        <v>520</v>
      </c>
      <c r="BJ237" s="170"/>
      <c r="BK237" s="170"/>
      <c r="BL237" s="170"/>
      <c r="BM237" s="170"/>
      <c r="BN237" s="170"/>
      <c r="BO237" s="170"/>
      <c r="BP237" s="170"/>
      <c r="BQ237" s="170"/>
      <c r="BR237" s="171"/>
      <c r="BS237" s="166" t="s">
        <v>184</v>
      </c>
      <c r="BT237" s="167"/>
      <c r="BU237" s="167"/>
      <c r="BV237" s="167"/>
      <c r="BW237" s="167"/>
      <c r="BX237" s="167"/>
      <c r="BY237" s="167"/>
      <c r="BZ237" s="167"/>
      <c r="CA237" s="167"/>
      <c r="CB237" s="168"/>
      <c r="CC237" s="172"/>
      <c r="CD237" s="173"/>
      <c r="CE237" s="173"/>
      <c r="CF237" s="173"/>
      <c r="CG237" s="173"/>
      <c r="CH237" s="173"/>
      <c r="CI237" s="173"/>
      <c r="CJ237" s="173"/>
      <c r="CK237" s="173"/>
      <c r="CL237" s="174"/>
      <c r="CM237" s="163">
        <v>50</v>
      </c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5"/>
      <c r="CY237" s="163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5"/>
      <c r="DK237" s="163">
        <v>50</v>
      </c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5"/>
      <c r="DW237" s="163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5"/>
      <c r="EH237" s="163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5"/>
      <c r="ES237" s="166"/>
      <c r="ET237" s="167"/>
      <c r="EU237" s="167"/>
      <c r="EV237" s="167"/>
      <c r="EW237" s="167"/>
      <c r="EX237" s="167"/>
      <c r="EY237" s="167"/>
      <c r="EZ237" s="167"/>
      <c r="FA237" s="167"/>
      <c r="FB237" s="167"/>
      <c r="FC237" s="167"/>
      <c r="FD237" s="167"/>
      <c r="FE237" s="168"/>
    </row>
    <row r="238" spans="1:161" s="2" customFormat="1" ht="137.25" customHeight="1">
      <c r="A238" s="180"/>
      <c r="B238" s="181"/>
      <c r="C238" s="181"/>
      <c r="D238" s="181"/>
      <c r="E238" s="181"/>
      <c r="F238" s="181"/>
      <c r="G238" s="181"/>
      <c r="H238" s="181"/>
      <c r="I238" s="181"/>
      <c r="J238" s="182"/>
      <c r="K238" s="159"/>
      <c r="L238" s="160"/>
      <c r="M238" s="160"/>
      <c r="N238" s="160"/>
      <c r="O238" s="160"/>
      <c r="P238" s="160"/>
      <c r="Q238" s="160"/>
      <c r="R238" s="160"/>
      <c r="S238" s="160"/>
      <c r="T238" s="161"/>
      <c r="U238" s="189"/>
      <c r="V238" s="190"/>
      <c r="W238" s="190"/>
      <c r="X238" s="190"/>
      <c r="Y238" s="190"/>
      <c r="Z238" s="190"/>
      <c r="AA238" s="190"/>
      <c r="AB238" s="190"/>
      <c r="AC238" s="190"/>
      <c r="AD238" s="191"/>
      <c r="AE238" s="189"/>
      <c r="AF238" s="190"/>
      <c r="AG238" s="190"/>
      <c r="AH238" s="190"/>
      <c r="AI238" s="190"/>
      <c r="AJ238" s="190"/>
      <c r="AK238" s="190"/>
      <c r="AL238" s="190"/>
      <c r="AM238" s="190"/>
      <c r="AN238" s="191"/>
      <c r="AO238" s="159"/>
      <c r="AP238" s="160"/>
      <c r="AQ238" s="160"/>
      <c r="AR238" s="160"/>
      <c r="AS238" s="160"/>
      <c r="AT238" s="160"/>
      <c r="AU238" s="160"/>
      <c r="AV238" s="160"/>
      <c r="AW238" s="160"/>
      <c r="AX238" s="161"/>
      <c r="AY238" s="189"/>
      <c r="AZ238" s="190"/>
      <c r="BA238" s="190"/>
      <c r="BB238" s="190"/>
      <c r="BC238" s="190"/>
      <c r="BD238" s="190"/>
      <c r="BE238" s="190"/>
      <c r="BF238" s="190"/>
      <c r="BG238" s="190"/>
      <c r="BH238" s="191"/>
      <c r="BI238" s="169" t="s">
        <v>389</v>
      </c>
      <c r="BJ238" s="170"/>
      <c r="BK238" s="170"/>
      <c r="BL238" s="170"/>
      <c r="BM238" s="170"/>
      <c r="BN238" s="170"/>
      <c r="BO238" s="170"/>
      <c r="BP238" s="170"/>
      <c r="BQ238" s="170"/>
      <c r="BR238" s="171"/>
      <c r="BS238" s="166" t="s">
        <v>390</v>
      </c>
      <c r="BT238" s="167"/>
      <c r="BU238" s="167"/>
      <c r="BV238" s="167"/>
      <c r="BW238" s="167"/>
      <c r="BX238" s="167"/>
      <c r="BY238" s="167"/>
      <c r="BZ238" s="167"/>
      <c r="CA238" s="167"/>
      <c r="CB238" s="168"/>
      <c r="CC238" s="172"/>
      <c r="CD238" s="173"/>
      <c r="CE238" s="173"/>
      <c r="CF238" s="173"/>
      <c r="CG238" s="173"/>
      <c r="CH238" s="173"/>
      <c r="CI238" s="173"/>
      <c r="CJ238" s="173"/>
      <c r="CK238" s="173"/>
      <c r="CL238" s="174"/>
      <c r="CM238" s="163">
        <v>0</v>
      </c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5"/>
      <c r="CY238" s="163"/>
      <c r="CZ238" s="164"/>
      <c r="DA238" s="164"/>
      <c r="DB238" s="164"/>
      <c r="DC238" s="164"/>
      <c r="DD238" s="164"/>
      <c r="DE238" s="164"/>
      <c r="DF238" s="164"/>
      <c r="DG238" s="164"/>
      <c r="DH238" s="164"/>
      <c r="DI238" s="164"/>
      <c r="DJ238" s="165"/>
      <c r="DK238" s="163">
        <v>0</v>
      </c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5"/>
      <c r="DW238" s="163"/>
      <c r="DX238" s="164"/>
      <c r="DY238" s="164"/>
      <c r="DZ238" s="164"/>
      <c r="EA238" s="164"/>
      <c r="EB238" s="164"/>
      <c r="EC238" s="164"/>
      <c r="ED238" s="164"/>
      <c r="EE238" s="164"/>
      <c r="EF238" s="164"/>
      <c r="EG238" s="165"/>
      <c r="EH238" s="163"/>
      <c r="EI238" s="164"/>
      <c r="EJ238" s="164"/>
      <c r="EK238" s="164"/>
      <c r="EL238" s="164"/>
      <c r="EM238" s="164"/>
      <c r="EN238" s="164"/>
      <c r="EO238" s="164"/>
      <c r="EP238" s="164"/>
      <c r="EQ238" s="164"/>
      <c r="ER238" s="165"/>
      <c r="ES238" s="166"/>
      <c r="ET238" s="167"/>
      <c r="EU238" s="167"/>
      <c r="EV238" s="167"/>
      <c r="EW238" s="167"/>
      <c r="EX238" s="167"/>
      <c r="EY238" s="167"/>
      <c r="EZ238" s="167"/>
      <c r="FA238" s="167"/>
      <c r="FB238" s="167"/>
      <c r="FC238" s="167"/>
      <c r="FD238" s="167"/>
      <c r="FE238" s="168"/>
    </row>
    <row r="239" spans="1:161" s="2" customFormat="1" ht="83.25" customHeight="1">
      <c r="A239" s="144" t="s">
        <v>531</v>
      </c>
      <c r="B239" s="175"/>
      <c r="C239" s="175"/>
      <c r="D239" s="175"/>
      <c r="E239" s="175"/>
      <c r="F239" s="175"/>
      <c r="G239" s="175"/>
      <c r="H239" s="175"/>
      <c r="I239" s="175"/>
      <c r="J239" s="176"/>
      <c r="K239" s="153" t="s">
        <v>386</v>
      </c>
      <c r="L239" s="154"/>
      <c r="M239" s="154"/>
      <c r="N239" s="154"/>
      <c r="O239" s="154"/>
      <c r="P239" s="154"/>
      <c r="Q239" s="154"/>
      <c r="R239" s="154"/>
      <c r="S239" s="154"/>
      <c r="T239" s="155"/>
      <c r="U239" s="183" t="s">
        <v>530</v>
      </c>
      <c r="V239" s="184"/>
      <c r="W239" s="184"/>
      <c r="X239" s="184"/>
      <c r="Y239" s="184"/>
      <c r="Z239" s="184"/>
      <c r="AA239" s="184"/>
      <c r="AB239" s="184"/>
      <c r="AC239" s="184"/>
      <c r="AD239" s="185"/>
      <c r="AE239" s="183"/>
      <c r="AF239" s="184"/>
      <c r="AG239" s="184"/>
      <c r="AH239" s="184"/>
      <c r="AI239" s="184"/>
      <c r="AJ239" s="184"/>
      <c r="AK239" s="184"/>
      <c r="AL239" s="184"/>
      <c r="AM239" s="184"/>
      <c r="AN239" s="185"/>
      <c r="AO239" s="153" t="s">
        <v>522</v>
      </c>
      <c r="AP239" s="154"/>
      <c r="AQ239" s="154"/>
      <c r="AR239" s="154"/>
      <c r="AS239" s="154"/>
      <c r="AT239" s="154"/>
      <c r="AU239" s="154"/>
      <c r="AV239" s="154"/>
      <c r="AW239" s="154"/>
      <c r="AX239" s="155"/>
      <c r="AY239" s="183" t="s">
        <v>375</v>
      </c>
      <c r="AZ239" s="184"/>
      <c r="BA239" s="184"/>
      <c r="BB239" s="184"/>
      <c r="BC239" s="184"/>
      <c r="BD239" s="184"/>
      <c r="BE239" s="184"/>
      <c r="BF239" s="184"/>
      <c r="BG239" s="184"/>
      <c r="BH239" s="185"/>
      <c r="BI239" s="169" t="s">
        <v>519</v>
      </c>
      <c r="BJ239" s="170"/>
      <c r="BK239" s="170"/>
      <c r="BL239" s="170"/>
      <c r="BM239" s="170"/>
      <c r="BN239" s="170"/>
      <c r="BO239" s="170"/>
      <c r="BP239" s="170"/>
      <c r="BQ239" s="170"/>
      <c r="BR239" s="171"/>
      <c r="BS239" s="166" t="s">
        <v>184</v>
      </c>
      <c r="BT239" s="167"/>
      <c r="BU239" s="167"/>
      <c r="BV239" s="167"/>
      <c r="BW239" s="167"/>
      <c r="BX239" s="167"/>
      <c r="BY239" s="167"/>
      <c r="BZ239" s="167"/>
      <c r="CA239" s="167"/>
      <c r="CB239" s="168"/>
      <c r="CC239" s="172"/>
      <c r="CD239" s="173"/>
      <c r="CE239" s="173"/>
      <c r="CF239" s="173"/>
      <c r="CG239" s="173"/>
      <c r="CH239" s="173"/>
      <c r="CI239" s="173"/>
      <c r="CJ239" s="173"/>
      <c r="CK239" s="173"/>
      <c r="CL239" s="174"/>
      <c r="CM239" s="163">
        <v>100</v>
      </c>
      <c r="CN239" s="164"/>
      <c r="CO239" s="164"/>
      <c r="CP239" s="164"/>
      <c r="CQ239" s="164"/>
      <c r="CR239" s="164"/>
      <c r="CS239" s="164"/>
      <c r="CT239" s="164"/>
      <c r="CU239" s="164"/>
      <c r="CV239" s="164"/>
      <c r="CW239" s="164"/>
      <c r="CX239" s="165"/>
      <c r="CY239" s="163"/>
      <c r="CZ239" s="164"/>
      <c r="DA239" s="164"/>
      <c r="DB239" s="164"/>
      <c r="DC239" s="164"/>
      <c r="DD239" s="164"/>
      <c r="DE239" s="164"/>
      <c r="DF239" s="164"/>
      <c r="DG239" s="164"/>
      <c r="DH239" s="164"/>
      <c r="DI239" s="164"/>
      <c r="DJ239" s="165"/>
      <c r="DK239" s="163">
        <v>100</v>
      </c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5"/>
      <c r="DW239" s="163"/>
      <c r="DX239" s="164"/>
      <c r="DY239" s="164"/>
      <c r="DZ239" s="164"/>
      <c r="EA239" s="164"/>
      <c r="EB239" s="164"/>
      <c r="EC239" s="164"/>
      <c r="ED239" s="164"/>
      <c r="EE239" s="164"/>
      <c r="EF239" s="164"/>
      <c r="EG239" s="165"/>
      <c r="EH239" s="163"/>
      <c r="EI239" s="164"/>
      <c r="EJ239" s="164"/>
      <c r="EK239" s="164"/>
      <c r="EL239" s="164"/>
      <c r="EM239" s="164"/>
      <c r="EN239" s="164"/>
      <c r="EO239" s="164"/>
      <c r="EP239" s="164"/>
      <c r="EQ239" s="164"/>
      <c r="ER239" s="165"/>
      <c r="ES239" s="166"/>
      <c r="ET239" s="167"/>
      <c r="EU239" s="167"/>
      <c r="EV239" s="167"/>
      <c r="EW239" s="167"/>
      <c r="EX239" s="167"/>
      <c r="EY239" s="167"/>
      <c r="EZ239" s="167"/>
      <c r="FA239" s="167"/>
      <c r="FB239" s="167"/>
      <c r="FC239" s="167"/>
      <c r="FD239" s="167"/>
      <c r="FE239" s="168"/>
    </row>
    <row r="240" spans="1:161" s="2" customFormat="1" ht="72" customHeight="1">
      <c r="A240" s="177"/>
      <c r="B240" s="178"/>
      <c r="C240" s="178"/>
      <c r="D240" s="178"/>
      <c r="E240" s="178"/>
      <c r="F240" s="178"/>
      <c r="G240" s="178"/>
      <c r="H240" s="178"/>
      <c r="I240" s="178"/>
      <c r="J240" s="179"/>
      <c r="K240" s="156"/>
      <c r="L240" s="157"/>
      <c r="M240" s="157"/>
      <c r="N240" s="157"/>
      <c r="O240" s="157"/>
      <c r="P240" s="157"/>
      <c r="Q240" s="157"/>
      <c r="R240" s="157"/>
      <c r="S240" s="157"/>
      <c r="T240" s="158"/>
      <c r="U240" s="186"/>
      <c r="V240" s="187"/>
      <c r="W240" s="187"/>
      <c r="X240" s="187"/>
      <c r="Y240" s="187"/>
      <c r="Z240" s="187"/>
      <c r="AA240" s="187"/>
      <c r="AB240" s="187"/>
      <c r="AC240" s="187"/>
      <c r="AD240" s="188"/>
      <c r="AE240" s="186"/>
      <c r="AF240" s="187"/>
      <c r="AG240" s="187"/>
      <c r="AH240" s="187"/>
      <c r="AI240" s="187"/>
      <c r="AJ240" s="187"/>
      <c r="AK240" s="187"/>
      <c r="AL240" s="187"/>
      <c r="AM240" s="187"/>
      <c r="AN240" s="188"/>
      <c r="AO240" s="156"/>
      <c r="AP240" s="157"/>
      <c r="AQ240" s="157"/>
      <c r="AR240" s="157"/>
      <c r="AS240" s="157"/>
      <c r="AT240" s="157"/>
      <c r="AU240" s="157"/>
      <c r="AV240" s="157"/>
      <c r="AW240" s="157"/>
      <c r="AX240" s="158"/>
      <c r="AY240" s="186"/>
      <c r="AZ240" s="187"/>
      <c r="BA240" s="187"/>
      <c r="BB240" s="187"/>
      <c r="BC240" s="187"/>
      <c r="BD240" s="187"/>
      <c r="BE240" s="187"/>
      <c r="BF240" s="187"/>
      <c r="BG240" s="187"/>
      <c r="BH240" s="188"/>
      <c r="BI240" s="169" t="s">
        <v>520</v>
      </c>
      <c r="BJ240" s="170"/>
      <c r="BK240" s="170"/>
      <c r="BL240" s="170"/>
      <c r="BM240" s="170"/>
      <c r="BN240" s="170"/>
      <c r="BO240" s="170"/>
      <c r="BP240" s="170"/>
      <c r="BQ240" s="170"/>
      <c r="BR240" s="171"/>
      <c r="BS240" s="166" t="s">
        <v>184</v>
      </c>
      <c r="BT240" s="167"/>
      <c r="BU240" s="167"/>
      <c r="BV240" s="167"/>
      <c r="BW240" s="167"/>
      <c r="BX240" s="167"/>
      <c r="BY240" s="167"/>
      <c r="BZ240" s="167"/>
      <c r="CA240" s="167"/>
      <c r="CB240" s="168"/>
      <c r="CC240" s="172"/>
      <c r="CD240" s="173"/>
      <c r="CE240" s="173"/>
      <c r="CF240" s="173"/>
      <c r="CG240" s="173"/>
      <c r="CH240" s="173"/>
      <c r="CI240" s="173"/>
      <c r="CJ240" s="173"/>
      <c r="CK240" s="173"/>
      <c r="CL240" s="174"/>
      <c r="CM240" s="163">
        <v>50</v>
      </c>
      <c r="CN240" s="164"/>
      <c r="CO240" s="164"/>
      <c r="CP240" s="164"/>
      <c r="CQ240" s="164"/>
      <c r="CR240" s="164"/>
      <c r="CS240" s="164"/>
      <c r="CT240" s="164"/>
      <c r="CU240" s="164"/>
      <c r="CV240" s="164"/>
      <c r="CW240" s="164"/>
      <c r="CX240" s="165"/>
      <c r="CY240" s="163"/>
      <c r="CZ240" s="164"/>
      <c r="DA240" s="164"/>
      <c r="DB240" s="164"/>
      <c r="DC240" s="164"/>
      <c r="DD240" s="164"/>
      <c r="DE240" s="164"/>
      <c r="DF240" s="164"/>
      <c r="DG240" s="164"/>
      <c r="DH240" s="164"/>
      <c r="DI240" s="164"/>
      <c r="DJ240" s="165"/>
      <c r="DK240" s="163">
        <v>50</v>
      </c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5"/>
      <c r="DW240" s="163"/>
      <c r="DX240" s="164"/>
      <c r="DY240" s="164"/>
      <c r="DZ240" s="164"/>
      <c r="EA240" s="164"/>
      <c r="EB240" s="164"/>
      <c r="EC240" s="164"/>
      <c r="ED240" s="164"/>
      <c r="EE240" s="164"/>
      <c r="EF240" s="164"/>
      <c r="EG240" s="165"/>
      <c r="EH240" s="163"/>
      <c r="EI240" s="164"/>
      <c r="EJ240" s="164"/>
      <c r="EK240" s="164"/>
      <c r="EL240" s="164"/>
      <c r="EM240" s="164"/>
      <c r="EN240" s="164"/>
      <c r="EO240" s="164"/>
      <c r="EP240" s="164"/>
      <c r="EQ240" s="164"/>
      <c r="ER240" s="165"/>
      <c r="ES240" s="166"/>
      <c r="ET240" s="167"/>
      <c r="EU240" s="167"/>
      <c r="EV240" s="167"/>
      <c r="EW240" s="167"/>
      <c r="EX240" s="167"/>
      <c r="EY240" s="167"/>
      <c r="EZ240" s="167"/>
      <c r="FA240" s="167"/>
      <c r="FB240" s="167"/>
      <c r="FC240" s="167"/>
      <c r="FD240" s="167"/>
      <c r="FE240" s="168"/>
    </row>
    <row r="241" spans="1:161" s="2" customFormat="1" ht="137.25" customHeight="1">
      <c r="A241" s="180"/>
      <c r="B241" s="181"/>
      <c r="C241" s="181"/>
      <c r="D241" s="181"/>
      <c r="E241" s="181"/>
      <c r="F241" s="181"/>
      <c r="G241" s="181"/>
      <c r="H241" s="181"/>
      <c r="I241" s="181"/>
      <c r="J241" s="182"/>
      <c r="K241" s="159"/>
      <c r="L241" s="160"/>
      <c r="M241" s="160"/>
      <c r="N241" s="160"/>
      <c r="O241" s="160"/>
      <c r="P241" s="160"/>
      <c r="Q241" s="160"/>
      <c r="R241" s="160"/>
      <c r="S241" s="160"/>
      <c r="T241" s="161"/>
      <c r="U241" s="189"/>
      <c r="V241" s="190"/>
      <c r="W241" s="190"/>
      <c r="X241" s="190"/>
      <c r="Y241" s="190"/>
      <c r="Z241" s="190"/>
      <c r="AA241" s="190"/>
      <c r="AB241" s="190"/>
      <c r="AC241" s="190"/>
      <c r="AD241" s="191"/>
      <c r="AE241" s="189"/>
      <c r="AF241" s="190"/>
      <c r="AG241" s="190"/>
      <c r="AH241" s="190"/>
      <c r="AI241" s="190"/>
      <c r="AJ241" s="190"/>
      <c r="AK241" s="190"/>
      <c r="AL241" s="190"/>
      <c r="AM241" s="190"/>
      <c r="AN241" s="191"/>
      <c r="AO241" s="159"/>
      <c r="AP241" s="160"/>
      <c r="AQ241" s="160"/>
      <c r="AR241" s="160"/>
      <c r="AS241" s="160"/>
      <c r="AT241" s="160"/>
      <c r="AU241" s="160"/>
      <c r="AV241" s="160"/>
      <c r="AW241" s="160"/>
      <c r="AX241" s="161"/>
      <c r="AY241" s="189"/>
      <c r="AZ241" s="190"/>
      <c r="BA241" s="190"/>
      <c r="BB241" s="190"/>
      <c r="BC241" s="190"/>
      <c r="BD241" s="190"/>
      <c r="BE241" s="190"/>
      <c r="BF241" s="190"/>
      <c r="BG241" s="190"/>
      <c r="BH241" s="191"/>
      <c r="BI241" s="169" t="s">
        <v>389</v>
      </c>
      <c r="BJ241" s="170"/>
      <c r="BK241" s="170"/>
      <c r="BL241" s="170"/>
      <c r="BM241" s="170"/>
      <c r="BN241" s="170"/>
      <c r="BO241" s="170"/>
      <c r="BP241" s="170"/>
      <c r="BQ241" s="170"/>
      <c r="BR241" s="171"/>
      <c r="BS241" s="166" t="s">
        <v>390</v>
      </c>
      <c r="BT241" s="167"/>
      <c r="BU241" s="167"/>
      <c r="BV241" s="167"/>
      <c r="BW241" s="167"/>
      <c r="BX241" s="167"/>
      <c r="BY241" s="167"/>
      <c r="BZ241" s="167"/>
      <c r="CA241" s="167"/>
      <c r="CB241" s="168"/>
      <c r="CC241" s="172"/>
      <c r="CD241" s="173"/>
      <c r="CE241" s="173"/>
      <c r="CF241" s="173"/>
      <c r="CG241" s="173"/>
      <c r="CH241" s="173"/>
      <c r="CI241" s="173"/>
      <c r="CJ241" s="173"/>
      <c r="CK241" s="173"/>
      <c r="CL241" s="174"/>
      <c r="CM241" s="163">
        <v>0</v>
      </c>
      <c r="CN241" s="164"/>
      <c r="CO241" s="164"/>
      <c r="CP241" s="164"/>
      <c r="CQ241" s="164"/>
      <c r="CR241" s="164"/>
      <c r="CS241" s="164"/>
      <c r="CT241" s="164"/>
      <c r="CU241" s="164"/>
      <c r="CV241" s="164"/>
      <c r="CW241" s="164"/>
      <c r="CX241" s="165"/>
      <c r="CY241" s="163"/>
      <c r="CZ241" s="164"/>
      <c r="DA241" s="164"/>
      <c r="DB241" s="164"/>
      <c r="DC241" s="164"/>
      <c r="DD241" s="164"/>
      <c r="DE241" s="164"/>
      <c r="DF241" s="164"/>
      <c r="DG241" s="164"/>
      <c r="DH241" s="164"/>
      <c r="DI241" s="164"/>
      <c r="DJ241" s="165"/>
      <c r="DK241" s="163">
        <v>0</v>
      </c>
      <c r="DL241" s="164"/>
      <c r="DM241" s="164"/>
      <c r="DN241" s="164"/>
      <c r="DO241" s="164"/>
      <c r="DP241" s="164"/>
      <c r="DQ241" s="164"/>
      <c r="DR241" s="164"/>
      <c r="DS241" s="164"/>
      <c r="DT241" s="164"/>
      <c r="DU241" s="164"/>
      <c r="DV241" s="165"/>
      <c r="DW241" s="163"/>
      <c r="DX241" s="164"/>
      <c r="DY241" s="164"/>
      <c r="DZ241" s="164"/>
      <c r="EA241" s="164"/>
      <c r="EB241" s="164"/>
      <c r="EC241" s="164"/>
      <c r="ED241" s="164"/>
      <c r="EE241" s="164"/>
      <c r="EF241" s="164"/>
      <c r="EG241" s="165"/>
      <c r="EH241" s="163"/>
      <c r="EI241" s="164"/>
      <c r="EJ241" s="164"/>
      <c r="EK241" s="164"/>
      <c r="EL241" s="164"/>
      <c r="EM241" s="164"/>
      <c r="EN241" s="164"/>
      <c r="EO241" s="164"/>
      <c r="EP241" s="164"/>
      <c r="EQ241" s="164"/>
      <c r="ER241" s="165"/>
      <c r="ES241" s="166"/>
      <c r="ET241" s="167"/>
      <c r="EU241" s="167"/>
      <c r="EV241" s="167"/>
      <c r="EW241" s="167"/>
      <c r="EX241" s="167"/>
      <c r="EY241" s="167"/>
      <c r="EZ241" s="167"/>
      <c r="FA241" s="167"/>
      <c r="FB241" s="167"/>
      <c r="FC241" s="167"/>
      <c r="FD241" s="167"/>
      <c r="FE241" s="168"/>
    </row>
    <row r="242" spans="1:161" s="2" customFormat="1" ht="83.25" customHeight="1">
      <c r="A242" s="144" t="s">
        <v>532</v>
      </c>
      <c r="B242" s="175"/>
      <c r="C242" s="175"/>
      <c r="D242" s="175"/>
      <c r="E242" s="175"/>
      <c r="F242" s="175"/>
      <c r="G242" s="175"/>
      <c r="H242" s="175"/>
      <c r="I242" s="175"/>
      <c r="J242" s="176"/>
      <c r="K242" s="153" t="s">
        <v>386</v>
      </c>
      <c r="L242" s="154"/>
      <c r="M242" s="154"/>
      <c r="N242" s="154"/>
      <c r="O242" s="154"/>
      <c r="P242" s="154"/>
      <c r="Q242" s="154"/>
      <c r="R242" s="154"/>
      <c r="S242" s="154"/>
      <c r="T242" s="155"/>
      <c r="U242" s="183" t="s">
        <v>533</v>
      </c>
      <c r="V242" s="184"/>
      <c r="W242" s="184"/>
      <c r="X242" s="184"/>
      <c r="Y242" s="184"/>
      <c r="Z242" s="184"/>
      <c r="AA242" s="184"/>
      <c r="AB242" s="184"/>
      <c r="AC242" s="184"/>
      <c r="AD242" s="185"/>
      <c r="AE242" s="183"/>
      <c r="AF242" s="184"/>
      <c r="AG242" s="184"/>
      <c r="AH242" s="184"/>
      <c r="AI242" s="184"/>
      <c r="AJ242" s="184"/>
      <c r="AK242" s="184"/>
      <c r="AL242" s="184"/>
      <c r="AM242" s="184"/>
      <c r="AN242" s="185"/>
      <c r="AO242" s="153" t="s">
        <v>388</v>
      </c>
      <c r="AP242" s="154"/>
      <c r="AQ242" s="154"/>
      <c r="AR242" s="154"/>
      <c r="AS242" s="154"/>
      <c r="AT242" s="154"/>
      <c r="AU242" s="154"/>
      <c r="AV242" s="154"/>
      <c r="AW242" s="154"/>
      <c r="AX242" s="155"/>
      <c r="AY242" s="183" t="s">
        <v>375</v>
      </c>
      <c r="AZ242" s="184"/>
      <c r="BA242" s="184"/>
      <c r="BB242" s="184"/>
      <c r="BC242" s="184"/>
      <c r="BD242" s="184"/>
      <c r="BE242" s="184"/>
      <c r="BF242" s="184"/>
      <c r="BG242" s="184"/>
      <c r="BH242" s="185"/>
      <c r="BI242" s="169" t="s">
        <v>519</v>
      </c>
      <c r="BJ242" s="170"/>
      <c r="BK242" s="170"/>
      <c r="BL242" s="170"/>
      <c r="BM242" s="170"/>
      <c r="BN242" s="170"/>
      <c r="BO242" s="170"/>
      <c r="BP242" s="170"/>
      <c r="BQ242" s="170"/>
      <c r="BR242" s="171"/>
      <c r="BS242" s="166" t="s">
        <v>184</v>
      </c>
      <c r="BT242" s="167"/>
      <c r="BU242" s="167"/>
      <c r="BV242" s="167"/>
      <c r="BW242" s="167"/>
      <c r="BX242" s="167"/>
      <c r="BY242" s="167"/>
      <c r="BZ242" s="167"/>
      <c r="CA242" s="167"/>
      <c r="CB242" s="168"/>
      <c r="CC242" s="172"/>
      <c r="CD242" s="173"/>
      <c r="CE242" s="173"/>
      <c r="CF242" s="173"/>
      <c r="CG242" s="173"/>
      <c r="CH242" s="173"/>
      <c r="CI242" s="173"/>
      <c r="CJ242" s="173"/>
      <c r="CK242" s="173"/>
      <c r="CL242" s="174"/>
      <c r="CM242" s="163">
        <v>100</v>
      </c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5"/>
      <c r="CY242" s="163"/>
      <c r="CZ242" s="164"/>
      <c r="DA242" s="164"/>
      <c r="DB242" s="164"/>
      <c r="DC242" s="164"/>
      <c r="DD242" s="164"/>
      <c r="DE242" s="164"/>
      <c r="DF242" s="164"/>
      <c r="DG242" s="164"/>
      <c r="DH242" s="164"/>
      <c r="DI242" s="164"/>
      <c r="DJ242" s="165"/>
      <c r="DK242" s="163">
        <v>100</v>
      </c>
      <c r="DL242" s="164"/>
      <c r="DM242" s="164"/>
      <c r="DN242" s="164"/>
      <c r="DO242" s="164"/>
      <c r="DP242" s="164"/>
      <c r="DQ242" s="164"/>
      <c r="DR242" s="164"/>
      <c r="DS242" s="164"/>
      <c r="DT242" s="164"/>
      <c r="DU242" s="164"/>
      <c r="DV242" s="165"/>
      <c r="DW242" s="163"/>
      <c r="DX242" s="164"/>
      <c r="DY242" s="164"/>
      <c r="DZ242" s="164"/>
      <c r="EA242" s="164"/>
      <c r="EB242" s="164"/>
      <c r="EC242" s="164"/>
      <c r="ED242" s="164"/>
      <c r="EE242" s="164"/>
      <c r="EF242" s="164"/>
      <c r="EG242" s="165"/>
      <c r="EH242" s="163"/>
      <c r="EI242" s="164"/>
      <c r="EJ242" s="164"/>
      <c r="EK242" s="164"/>
      <c r="EL242" s="164"/>
      <c r="EM242" s="164"/>
      <c r="EN242" s="164"/>
      <c r="EO242" s="164"/>
      <c r="EP242" s="164"/>
      <c r="EQ242" s="164"/>
      <c r="ER242" s="165"/>
      <c r="ES242" s="166"/>
      <c r="ET242" s="167"/>
      <c r="EU242" s="167"/>
      <c r="EV242" s="167"/>
      <c r="EW242" s="167"/>
      <c r="EX242" s="167"/>
      <c r="EY242" s="167"/>
      <c r="EZ242" s="167"/>
      <c r="FA242" s="167"/>
      <c r="FB242" s="167"/>
      <c r="FC242" s="167"/>
      <c r="FD242" s="167"/>
      <c r="FE242" s="168"/>
    </row>
    <row r="243" spans="1:161" s="2" customFormat="1" ht="72" customHeight="1">
      <c r="A243" s="177"/>
      <c r="B243" s="178"/>
      <c r="C243" s="178"/>
      <c r="D243" s="178"/>
      <c r="E243" s="178"/>
      <c r="F243" s="178"/>
      <c r="G243" s="178"/>
      <c r="H243" s="178"/>
      <c r="I243" s="178"/>
      <c r="J243" s="179"/>
      <c r="K243" s="156"/>
      <c r="L243" s="157"/>
      <c r="M243" s="157"/>
      <c r="N243" s="157"/>
      <c r="O243" s="157"/>
      <c r="P243" s="157"/>
      <c r="Q243" s="157"/>
      <c r="R243" s="157"/>
      <c r="S243" s="157"/>
      <c r="T243" s="158"/>
      <c r="U243" s="186"/>
      <c r="V243" s="187"/>
      <c r="W243" s="187"/>
      <c r="X243" s="187"/>
      <c r="Y243" s="187"/>
      <c r="Z243" s="187"/>
      <c r="AA243" s="187"/>
      <c r="AB243" s="187"/>
      <c r="AC243" s="187"/>
      <c r="AD243" s="188"/>
      <c r="AE243" s="186"/>
      <c r="AF243" s="187"/>
      <c r="AG243" s="187"/>
      <c r="AH243" s="187"/>
      <c r="AI243" s="187"/>
      <c r="AJ243" s="187"/>
      <c r="AK243" s="187"/>
      <c r="AL243" s="187"/>
      <c r="AM243" s="187"/>
      <c r="AN243" s="188"/>
      <c r="AO243" s="156"/>
      <c r="AP243" s="157"/>
      <c r="AQ243" s="157"/>
      <c r="AR243" s="157"/>
      <c r="AS243" s="157"/>
      <c r="AT243" s="157"/>
      <c r="AU243" s="157"/>
      <c r="AV243" s="157"/>
      <c r="AW243" s="157"/>
      <c r="AX243" s="158"/>
      <c r="AY243" s="186"/>
      <c r="AZ243" s="187"/>
      <c r="BA243" s="187"/>
      <c r="BB243" s="187"/>
      <c r="BC243" s="187"/>
      <c r="BD243" s="187"/>
      <c r="BE243" s="187"/>
      <c r="BF243" s="187"/>
      <c r="BG243" s="187"/>
      <c r="BH243" s="188"/>
      <c r="BI243" s="169" t="s">
        <v>520</v>
      </c>
      <c r="BJ243" s="170"/>
      <c r="BK243" s="170"/>
      <c r="BL243" s="170"/>
      <c r="BM243" s="170"/>
      <c r="BN243" s="170"/>
      <c r="BO243" s="170"/>
      <c r="BP243" s="170"/>
      <c r="BQ243" s="170"/>
      <c r="BR243" s="171"/>
      <c r="BS243" s="166" t="s">
        <v>184</v>
      </c>
      <c r="BT243" s="167"/>
      <c r="BU243" s="167"/>
      <c r="BV243" s="167"/>
      <c r="BW243" s="167"/>
      <c r="BX243" s="167"/>
      <c r="BY243" s="167"/>
      <c r="BZ243" s="167"/>
      <c r="CA243" s="167"/>
      <c r="CB243" s="168"/>
      <c r="CC243" s="172"/>
      <c r="CD243" s="173"/>
      <c r="CE243" s="173"/>
      <c r="CF243" s="173"/>
      <c r="CG243" s="173"/>
      <c r="CH243" s="173"/>
      <c r="CI243" s="173"/>
      <c r="CJ243" s="173"/>
      <c r="CK243" s="173"/>
      <c r="CL243" s="174"/>
      <c r="CM243" s="163">
        <v>60</v>
      </c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5"/>
      <c r="CY243" s="163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5"/>
      <c r="DK243" s="163">
        <v>60</v>
      </c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5"/>
      <c r="DW243" s="163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5"/>
      <c r="EH243" s="163"/>
      <c r="EI243" s="164"/>
      <c r="EJ243" s="164"/>
      <c r="EK243" s="164"/>
      <c r="EL243" s="164"/>
      <c r="EM243" s="164"/>
      <c r="EN243" s="164"/>
      <c r="EO243" s="164"/>
      <c r="EP243" s="164"/>
      <c r="EQ243" s="164"/>
      <c r="ER243" s="165"/>
      <c r="ES243" s="166"/>
      <c r="ET243" s="167"/>
      <c r="EU243" s="167"/>
      <c r="EV243" s="167"/>
      <c r="EW243" s="167"/>
      <c r="EX243" s="167"/>
      <c r="EY243" s="167"/>
      <c r="EZ243" s="167"/>
      <c r="FA243" s="167"/>
      <c r="FB243" s="167"/>
      <c r="FC243" s="167"/>
      <c r="FD243" s="167"/>
      <c r="FE243" s="168"/>
    </row>
    <row r="244" spans="1:161" s="2" customFormat="1" ht="137.25" customHeight="1">
      <c r="A244" s="180"/>
      <c r="B244" s="181"/>
      <c r="C244" s="181"/>
      <c r="D244" s="181"/>
      <c r="E244" s="181"/>
      <c r="F244" s="181"/>
      <c r="G244" s="181"/>
      <c r="H244" s="181"/>
      <c r="I244" s="181"/>
      <c r="J244" s="182"/>
      <c r="K244" s="159"/>
      <c r="L244" s="160"/>
      <c r="M244" s="160"/>
      <c r="N244" s="160"/>
      <c r="O244" s="160"/>
      <c r="P244" s="160"/>
      <c r="Q244" s="160"/>
      <c r="R244" s="160"/>
      <c r="S244" s="160"/>
      <c r="T244" s="161"/>
      <c r="U244" s="189"/>
      <c r="V244" s="190"/>
      <c r="W244" s="190"/>
      <c r="X244" s="190"/>
      <c r="Y244" s="190"/>
      <c r="Z244" s="190"/>
      <c r="AA244" s="190"/>
      <c r="AB244" s="190"/>
      <c r="AC244" s="190"/>
      <c r="AD244" s="191"/>
      <c r="AE244" s="189"/>
      <c r="AF244" s="190"/>
      <c r="AG244" s="190"/>
      <c r="AH244" s="190"/>
      <c r="AI244" s="190"/>
      <c r="AJ244" s="190"/>
      <c r="AK244" s="190"/>
      <c r="AL244" s="190"/>
      <c r="AM244" s="190"/>
      <c r="AN244" s="191"/>
      <c r="AO244" s="159"/>
      <c r="AP244" s="160"/>
      <c r="AQ244" s="160"/>
      <c r="AR244" s="160"/>
      <c r="AS244" s="160"/>
      <c r="AT244" s="160"/>
      <c r="AU244" s="160"/>
      <c r="AV244" s="160"/>
      <c r="AW244" s="160"/>
      <c r="AX244" s="161"/>
      <c r="AY244" s="189"/>
      <c r="AZ244" s="190"/>
      <c r="BA244" s="190"/>
      <c r="BB244" s="190"/>
      <c r="BC244" s="190"/>
      <c r="BD244" s="190"/>
      <c r="BE244" s="190"/>
      <c r="BF244" s="190"/>
      <c r="BG244" s="190"/>
      <c r="BH244" s="191"/>
      <c r="BI244" s="169" t="s">
        <v>389</v>
      </c>
      <c r="BJ244" s="170"/>
      <c r="BK244" s="170"/>
      <c r="BL244" s="170"/>
      <c r="BM244" s="170"/>
      <c r="BN244" s="170"/>
      <c r="BO244" s="170"/>
      <c r="BP244" s="170"/>
      <c r="BQ244" s="170"/>
      <c r="BR244" s="171"/>
      <c r="BS244" s="166" t="s">
        <v>390</v>
      </c>
      <c r="BT244" s="167"/>
      <c r="BU244" s="167"/>
      <c r="BV244" s="167"/>
      <c r="BW244" s="167"/>
      <c r="BX244" s="167"/>
      <c r="BY244" s="167"/>
      <c r="BZ244" s="167"/>
      <c r="CA244" s="167"/>
      <c r="CB244" s="168"/>
      <c r="CC244" s="172"/>
      <c r="CD244" s="173"/>
      <c r="CE244" s="173"/>
      <c r="CF244" s="173"/>
      <c r="CG244" s="173"/>
      <c r="CH244" s="173"/>
      <c r="CI244" s="173"/>
      <c r="CJ244" s="173"/>
      <c r="CK244" s="173"/>
      <c r="CL244" s="174"/>
      <c r="CM244" s="163">
        <v>0</v>
      </c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5"/>
      <c r="CY244" s="163"/>
      <c r="CZ244" s="164"/>
      <c r="DA244" s="164"/>
      <c r="DB244" s="164"/>
      <c r="DC244" s="164"/>
      <c r="DD244" s="164"/>
      <c r="DE244" s="164"/>
      <c r="DF244" s="164"/>
      <c r="DG244" s="164"/>
      <c r="DH244" s="164"/>
      <c r="DI244" s="164"/>
      <c r="DJ244" s="165"/>
      <c r="DK244" s="163">
        <v>0</v>
      </c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5"/>
      <c r="DW244" s="163"/>
      <c r="DX244" s="164"/>
      <c r="DY244" s="164"/>
      <c r="DZ244" s="164"/>
      <c r="EA244" s="164"/>
      <c r="EB244" s="164"/>
      <c r="EC244" s="164"/>
      <c r="ED244" s="164"/>
      <c r="EE244" s="164"/>
      <c r="EF244" s="164"/>
      <c r="EG244" s="165"/>
      <c r="EH244" s="163"/>
      <c r="EI244" s="164"/>
      <c r="EJ244" s="164"/>
      <c r="EK244" s="164"/>
      <c r="EL244" s="164"/>
      <c r="EM244" s="164"/>
      <c r="EN244" s="164"/>
      <c r="EO244" s="164"/>
      <c r="EP244" s="164"/>
      <c r="EQ244" s="164"/>
      <c r="ER244" s="165"/>
      <c r="ES244" s="166"/>
      <c r="ET244" s="167"/>
      <c r="EU244" s="167"/>
      <c r="EV244" s="167"/>
      <c r="EW244" s="167"/>
      <c r="EX244" s="167"/>
      <c r="EY244" s="167"/>
      <c r="EZ244" s="167"/>
      <c r="FA244" s="167"/>
      <c r="FB244" s="167"/>
      <c r="FC244" s="167"/>
      <c r="FD244" s="167"/>
      <c r="FE244" s="168"/>
    </row>
    <row r="245" spans="1:161" s="2" customFormat="1" ht="83.25" customHeight="1">
      <c r="A245" s="144" t="s">
        <v>535</v>
      </c>
      <c r="B245" s="175"/>
      <c r="C245" s="175"/>
      <c r="D245" s="175"/>
      <c r="E245" s="175"/>
      <c r="F245" s="175"/>
      <c r="G245" s="175"/>
      <c r="H245" s="175"/>
      <c r="I245" s="175"/>
      <c r="J245" s="176"/>
      <c r="K245" s="153" t="s">
        <v>386</v>
      </c>
      <c r="L245" s="154"/>
      <c r="M245" s="154"/>
      <c r="N245" s="154"/>
      <c r="O245" s="154"/>
      <c r="P245" s="154"/>
      <c r="Q245" s="154"/>
      <c r="R245" s="154"/>
      <c r="S245" s="154"/>
      <c r="T245" s="155"/>
      <c r="U245" s="183" t="s">
        <v>534</v>
      </c>
      <c r="V245" s="184"/>
      <c r="W245" s="184"/>
      <c r="X245" s="184"/>
      <c r="Y245" s="184"/>
      <c r="Z245" s="184"/>
      <c r="AA245" s="184"/>
      <c r="AB245" s="184"/>
      <c r="AC245" s="184"/>
      <c r="AD245" s="185"/>
      <c r="AE245" s="183"/>
      <c r="AF245" s="184"/>
      <c r="AG245" s="184"/>
      <c r="AH245" s="184"/>
      <c r="AI245" s="184"/>
      <c r="AJ245" s="184"/>
      <c r="AK245" s="184"/>
      <c r="AL245" s="184"/>
      <c r="AM245" s="184"/>
      <c r="AN245" s="185"/>
      <c r="AO245" s="153" t="s">
        <v>522</v>
      </c>
      <c r="AP245" s="154"/>
      <c r="AQ245" s="154"/>
      <c r="AR245" s="154"/>
      <c r="AS245" s="154"/>
      <c r="AT245" s="154"/>
      <c r="AU245" s="154"/>
      <c r="AV245" s="154"/>
      <c r="AW245" s="154"/>
      <c r="AX245" s="155"/>
      <c r="AY245" s="183" t="s">
        <v>375</v>
      </c>
      <c r="AZ245" s="184"/>
      <c r="BA245" s="184"/>
      <c r="BB245" s="184"/>
      <c r="BC245" s="184"/>
      <c r="BD245" s="184"/>
      <c r="BE245" s="184"/>
      <c r="BF245" s="184"/>
      <c r="BG245" s="184"/>
      <c r="BH245" s="185"/>
      <c r="BI245" s="169" t="s">
        <v>519</v>
      </c>
      <c r="BJ245" s="170"/>
      <c r="BK245" s="170"/>
      <c r="BL245" s="170"/>
      <c r="BM245" s="170"/>
      <c r="BN245" s="170"/>
      <c r="BO245" s="170"/>
      <c r="BP245" s="170"/>
      <c r="BQ245" s="170"/>
      <c r="BR245" s="171"/>
      <c r="BS245" s="166" t="s">
        <v>184</v>
      </c>
      <c r="BT245" s="167"/>
      <c r="BU245" s="167"/>
      <c r="BV245" s="167"/>
      <c r="BW245" s="167"/>
      <c r="BX245" s="167"/>
      <c r="BY245" s="167"/>
      <c r="BZ245" s="167"/>
      <c r="CA245" s="167"/>
      <c r="CB245" s="168"/>
      <c r="CC245" s="172"/>
      <c r="CD245" s="173"/>
      <c r="CE245" s="173"/>
      <c r="CF245" s="173"/>
      <c r="CG245" s="173"/>
      <c r="CH245" s="173"/>
      <c r="CI245" s="173"/>
      <c r="CJ245" s="173"/>
      <c r="CK245" s="173"/>
      <c r="CL245" s="174"/>
      <c r="CM245" s="163">
        <v>100</v>
      </c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5"/>
      <c r="CY245" s="163"/>
      <c r="CZ245" s="164"/>
      <c r="DA245" s="164"/>
      <c r="DB245" s="164"/>
      <c r="DC245" s="164"/>
      <c r="DD245" s="164"/>
      <c r="DE245" s="164"/>
      <c r="DF245" s="164"/>
      <c r="DG245" s="164"/>
      <c r="DH245" s="164"/>
      <c r="DI245" s="164"/>
      <c r="DJ245" s="165"/>
      <c r="DK245" s="163">
        <v>100</v>
      </c>
      <c r="DL245" s="164"/>
      <c r="DM245" s="164"/>
      <c r="DN245" s="164"/>
      <c r="DO245" s="164"/>
      <c r="DP245" s="164"/>
      <c r="DQ245" s="164"/>
      <c r="DR245" s="164"/>
      <c r="DS245" s="164"/>
      <c r="DT245" s="164"/>
      <c r="DU245" s="164"/>
      <c r="DV245" s="165"/>
      <c r="DW245" s="163"/>
      <c r="DX245" s="164"/>
      <c r="DY245" s="164"/>
      <c r="DZ245" s="164"/>
      <c r="EA245" s="164"/>
      <c r="EB245" s="164"/>
      <c r="EC245" s="164"/>
      <c r="ED245" s="164"/>
      <c r="EE245" s="164"/>
      <c r="EF245" s="164"/>
      <c r="EG245" s="165"/>
      <c r="EH245" s="163"/>
      <c r="EI245" s="164"/>
      <c r="EJ245" s="164"/>
      <c r="EK245" s="164"/>
      <c r="EL245" s="164"/>
      <c r="EM245" s="164"/>
      <c r="EN245" s="164"/>
      <c r="EO245" s="164"/>
      <c r="EP245" s="164"/>
      <c r="EQ245" s="164"/>
      <c r="ER245" s="165"/>
      <c r="ES245" s="166"/>
      <c r="ET245" s="167"/>
      <c r="EU245" s="167"/>
      <c r="EV245" s="167"/>
      <c r="EW245" s="167"/>
      <c r="EX245" s="167"/>
      <c r="EY245" s="167"/>
      <c r="EZ245" s="167"/>
      <c r="FA245" s="167"/>
      <c r="FB245" s="167"/>
      <c r="FC245" s="167"/>
      <c r="FD245" s="167"/>
      <c r="FE245" s="168"/>
    </row>
    <row r="246" spans="1:161" s="2" customFormat="1" ht="72" customHeight="1">
      <c r="A246" s="177"/>
      <c r="B246" s="178"/>
      <c r="C246" s="178"/>
      <c r="D246" s="178"/>
      <c r="E246" s="178"/>
      <c r="F246" s="178"/>
      <c r="G246" s="178"/>
      <c r="H246" s="178"/>
      <c r="I246" s="178"/>
      <c r="J246" s="179"/>
      <c r="K246" s="156"/>
      <c r="L246" s="157"/>
      <c r="M246" s="157"/>
      <c r="N246" s="157"/>
      <c r="O246" s="157"/>
      <c r="P246" s="157"/>
      <c r="Q246" s="157"/>
      <c r="R246" s="157"/>
      <c r="S246" s="157"/>
      <c r="T246" s="158"/>
      <c r="U246" s="186"/>
      <c r="V246" s="187"/>
      <c r="W246" s="187"/>
      <c r="X246" s="187"/>
      <c r="Y246" s="187"/>
      <c r="Z246" s="187"/>
      <c r="AA246" s="187"/>
      <c r="AB246" s="187"/>
      <c r="AC246" s="187"/>
      <c r="AD246" s="188"/>
      <c r="AE246" s="186"/>
      <c r="AF246" s="187"/>
      <c r="AG246" s="187"/>
      <c r="AH246" s="187"/>
      <c r="AI246" s="187"/>
      <c r="AJ246" s="187"/>
      <c r="AK246" s="187"/>
      <c r="AL246" s="187"/>
      <c r="AM246" s="187"/>
      <c r="AN246" s="188"/>
      <c r="AO246" s="156"/>
      <c r="AP246" s="157"/>
      <c r="AQ246" s="157"/>
      <c r="AR246" s="157"/>
      <c r="AS246" s="157"/>
      <c r="AT246" s="157"/>
      <c r="AU246" s="157"/>
      <c r="AV246" s="157"/>
      <c r="AW246" s="157"/>
      <c r="AX246" s="158"/>
      <c r="AY246" s="186"/>
      <c r="AZ246" s="187"/>
      <c r="BA246" s="187"/>
      <c r="BB246" s="187"/>
      <c r="BC246" s="187"/>
      <c r="BD246" s="187"/>
      <c r="BE246" s="187"/>
      <c r="BF246" s="187"/>
      <c r="BG246" s="187"/>
      <c r="BH246" s="188"/>
      <c r="BI246" s="169" t="s">
        <v>520</v>
      </c>
      <c r="BJ246" s="170"/>
      <c r="BK246" s="170"/>
      <c r="BL246" s="170"/>
      <c r="BM246" s="170"/>
      <c r="BN246" s="170"/>
      <c r="BO246" s="170"/>
      <c r="BP246" s="170"/>
      <c r="BQ246" s="170"/>
      <c r="BR246" s="171"/>
      <c r="BS246" s="166" t="s">
        <v>184</v>
      </c>
      <c r="BT246" s="167"/>
      <c r="BU246" s="167"/>
      <c r="BV246" s="167"/>
      <c r="BW246" s="167"/>
      <c r="BX246" s="167"/>
      <c r="BY246" s="167"/>
      <c r="BZ246" s="167"/>
      <c r="CA246" s="167"/>
      <c r="CB246" s="168"/>
      <c r="CC246" s="172"/>
      <c r="CD246" s="173"/>
      <c r="CE246" s="173"/>
      <c r="CF246" s="173"/>
      <c r="CG246" s="173"/>
      <c r="CH246" s="173"/>
      <c r="CI246" s="173"/>
      <c r="CJ246" s="173"/>
      <c r="CK246" s="173"/>
      <c r="CL246" s="174"/>
      <c r="CM246" s="163">
        <v>60</v>
      </c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5"/>
      <c r="CY246" s="163"/>
      <c r="CZ246" s="164"/>
      <c r="DA246" s="164"/>
      <c r="DB246" s="164"/>
      <c r="DC246" s="164"/>
      <c r="DD246" s="164"/>
      <c r="DE246" s="164"/>
      <c r="DF246" s="164"/>
      <c r="DG246" s="164"/>
      <c r="DH246" s="164"/>
      <c r="DI246" s="164"/>
      <c r="DJ246" s="165"/>
      <c r="DK246" s="163">
        <v>60</v>
      </c>
      <c r="DL246" s="164"/>
      <c r="DM246" s="164"/>
      <c r="DN246" s="164"/>
      <c r="DO246" s="164"/>
      <c r="DP246" s="164"/>
      <c r="DQ246" s="164"/>
      <c r="DR246" s="164"/>
      <c r="DS246" s="164"/>
      <c r="DT246" s="164"/>
      <c r="DU246" s="164"/>
      <c r="DV246" s="165"/>
      <c r="DW246" s="163"/>
      <c r="DX246" s="164"/>
      <c r="DY246" s="164"/>
      <c r="DZ246" s="164"/>
      <c r="EA246" s="164"/>
      <c r="EB246" s="164"/>
      <c r="EC246" s="164"/>
      <c r="ED246" s="164"/>
      <c r="EE246" s="164"/>
      <c r="EF246" s="164"/>
      <c r="EG246" s="165"/>
      <c r="EH246" s="163"/>
      <c r="EI246" s="164"/>
      <c r="EJ246" s="164"/>
      <c r="EK246" s="164"/>
      <c r="EL246" s="164"/>
      <c r="EM246" s="164"/>
      <c r="EN246" s="164"/>
      <c r="EO246" s="164"/>
      <c r="EP246" s="164"/>
      <c r="EQ246" s="164"/>
      <c r="ER246" s="165"/>
      <c r="ES246" s="166"/>
      <c r="ET246" s="167"/>
      <c r="EU246" s="167"/>
      <c r="EV246" s="167"/>
      <c r="EW246" s="167"/>
      <c r="EX246" s="167"/>
      <c r="EY246" s="167"/>
      <c r="EZ246" s="167"/>
      <c r="FA246" s="167"/>
      <c r="FB246" s="167"/>
      <c r="FC246" s="167"/>
      <c r="FD246" s="167"/>
      <c r="FE246" s="168"/>
    </row>
    <row r="247" spans="1:161" s="2" customFormat="1" ht="137.25" customHeight="1">
      <c r="A247" s="180"/>
      <c r="B247" s="181"/>
      <c r="C247" s="181"/>
      <c r="D247" s="181"/>
      <c r="E247" s="181"/>
      <c r="F247" s="181"/>
      <c r="G247" s="181"/>
      <c r="H247" s="181"/>
      <c r="I247" s="181"/>
      <c r="J247" s="182"/>
      <c r="K247" s="159"/>
      <c r="L247" s="160"/>
      <c r="M247" s="160"/>
      <c r="N247" s="160"/>
      <c r="O247" s="160"/>
      <c r="P247" s="160"/>
      <c r="Q247" s="160"/>
      <c r="R247" s="160"/>
      <c r="S247" s="160"/>
      <c r="T247" s="161"/>
      <c r="U247" s="189"/>
      <c r="V247" s="190"/>
      <c r="W247" s="190"/>
      <c r="X247" s="190"/>
      <c r="Y247" s="190"/>
      <c r="Z247" s="190"/>
      <c r="AA247" s="190"/>
      <c r="AB247" s="190"/>
      <c r="AC247" s="190"/>
      <c r="AD247" s="191"/>
      <c r="AE247" s="189"/>
      <c r="AF247" s="190"/>
      <c r="AG247" s="190"/>
      <c r="AH247" s="190"/>
      <c r="AI247" s="190"/>
      <c r="AJ247" s="190"/>
      <c r="AK247" s="190"/>
      <c r="AL247" s="190"/>
      <c r="AM247" s="190"/>
      <c r="AN247" s="191"/>
      <c r="AO247" s="159"/>
      <c r="AP247" s="160"/>
      <c r="AQ247" s="160"/>
      <c r="AR247" s="160"/>
      <c r="AS247" s="160"/>
      <c r="AT247" s="160"/>
      <c r="AU247" s="160"/>
      <c r="AV247" s="160"/>
      <c r="AW247" s="160"/>
      <c r="AX247" s="161"/>
      <c r="AY247" s="189"/>
      <c r="AZ247" s="190"/>
      <c r="BA247" s="190"/>
      <c r="BB247" s="190"/>
      <c r="BC247" s="190"/>
      <c r="BD247" s="190"/>
      <c r="BE247" s="190"/>
      <c r="BF247" s="190"/>
      <c r="BG247" s="190"/>
      <c r="BH247" s="191"/>
      <c r="BI247" s="169" t="s">
        <v>389</v>
      </c>
      <c r="BJ247" s="170"/>
      <c r="BK247" s="170"/>
      <c r="BL247" s="170"/>
      <c r="BM247" s="170"/>
      <c r="BN247" s="170"/>
      <c r="BO247" s="170"/>
      <c r="BP247" s="170"/>
      <c r="BQ247" s="170"/>
      <c r="BR247" s="171"/>
      <c r="BS247" s="166" t="s">
        <v>390</v>
      </c>
      <c r="BT247" s="167"/>
      <c r="BU247" s="167"/>
      <c r="BV247" s="167"/>
      <c r="BW247" s="167"/>
      <c r="BX247" s="167"/>
      <c r="BY247" s="167"/>
      <c r="BZ247" s="167"/>
      <c r="CA247" s="167"/>
      <c r="CB247" s="168"/>
      <c r="CC247" s="172"/>
      <c r="CD247" s="173"/>
      <c r="CE247" s="173"/>
      <c r="CF247" s="173"/>
      <c r="CG247" s="173"/>
      <c r="CH247" s="173"/>
      <c r="CI247" s="173"/>
      <c r="CJ247" s="173"/>
      <c r="CK247" s="173"/>
      <c r="CL247" s="174"/>
      <c r="CM247" s="163">
        <v>0</v>
      </c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5"/>
      <c r="CY247" s="163"/>
      <c r="CZ247" s="164"/>
      <c r="DA247" s="164"/>
      <c r="DB247" s="164"/>
      <c r="DC247" s="164"/>
      <c r="DD247" s="164"/>
      <c r="DE247" s="164"/>
      <c r="DF247" s="164"/>
      <c r="DG247" s="164"/>
      <c r="DH247" s="164"/>
      <c r="DI247" s="164"/>
      <c r="DJ247" s="165"/>
      <c r="DK247" s="163">
        <v>0</v>
      </c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4"/>
      <c r="DV247" s="165"/>
      <c r="DW247" s="163"/>
      <c r="DX247" s="164"/>
      <c r="DY247" s="164"/>
      <c r="DZ247" s="164"/>
      <c r="EA247" s="164"/>
      <c r="EB247" s="164"/>
      <c r="EC247" s="164"/>
      <c r="ED247" s="164"/>
      <c r="EE247" s="164"/>
      <c r="EF247" s="164"/>
      <c r="EG247" s="165"/>
      <c r="EH247" s="163"/>
      <c r="EI247" s="164"/>
      <c r="EJ247" s="164"/>
      <c r="EK247" s="164"/>
      <c r="EL247" s="164"/>
      <c r="EM247" s="164"/>
      <c r="EN247" s="164"/>
      <c r="EO247" s="164"/>
      <c r="EP247" s="164"/>
      <c r="EQ247" s="164"/>
      <c r="ER247" s="165"/>
      <c r="ES247" s="166"/>
      <c r="ET247" s="167"/>
      <c r="EU247" s="167"/>
      <c r="EV247" s="167"/>
      <c r="EW247" s="167"/>
      <c r="EX247" s="167"/>
      <c r="EY247" s="167"/>
      <c r="EZ247" s="167"/>
      <c r="FA247" s="167"/>
      <c r="FB247" s="167"/>
      <c r="FC247" s="167"/>
      <c r="FD247" s="167"/>
      <c r="FE247" s="168"/>
    </row>
    <row r="249" ht="15">
      <c r="A249" s="13" t="s">
        <v>219</v>
      </c>
    </row>
    <row r="250" ht="9" customHeight="1"/>
    <row r="251" spans="1:161" s="2" customFormat="1" ht="15" customHeight="1">
      <c r="A251" s="116" t="s">
        <v>110</v>
      </c>
      <c r="B251" s="114"/>
      <c r="C251" s="114"/>
      <c r="D251" s="114"/>
      <c r="E251" s="114"/>
      <c r="F251" s="114"/>
      <c r="G251" s="114"/>
      <c r="H251" s="115"/>
      <c r="I251" s="221" t="s">
        <v>112</v>
      </c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3"/>
      <c r="AM251" s="221" t="s">
        <v>124</v>
      </c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3"/>
      <c r="BG251" s="230" t="s">
        <v>126</v>
      </c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5"/>
      <c r="ET251" s="110" t="s">
        <v>127</v>
      </c>
      <c r="EU251" s="108"/>
      <c r="EV251" s="108"/>
      <c r="EW251" s="108"/>
      <c r="EX251" s="108"/>
      <c r="EY251" s="108"/>
      <c r="EZ251" s="108"/>
      <c r="FA251" s="108"/>
      <c r="FB251" s="108"/>
      <c r="FC251" s="108"/>
      <c r="FD251" s="108"/>
      <c r="FE251" s="109"/>
    </row>
    <row r="252" spans="1:161" s="2" customFormat="1" ht="30" customHeight="1">
      <c r="A252" s="196"/>
      <c r="B252" s="197"/>
      <c r="C252" s="197"/>
      <c r="D252" s="197"/>
      <c r="E252" s="197"/>
      <c r="F252" s="197"/>
      <c r="G252" s="197"/>
      <c r="H252" s="198"/>
      <c r="I252" s="224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6"/>
      <c r="AM252" s="224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6"/>
      <c r="BG252" s="110" t="s">
        <v>113</v>
      </c>
      <c r="BH252" s="108"/>
      <c r="BI252" s="108"/>
      <c r="BJ252" s="108"/>
      <c r="BK252" s="108"/>
      <c r="BL252" s="108"/>
      <c r="BM252" s="108"/>
      <c r="BN252" s="108"/>
      <c r="BO252" s="108"/>
      <c r="BP252" s="109"/>
      <c r="BQ252" s="83" t="s">
        <v>125</v>
      </c>
      <c r="BR252" s="210"/>
      <c r="BS252" s="210"/>
      <c r="BT252" s="210"/>
      <c r="BU252" s="210"/>
      <c r="BV252" s="210"/>
      <c r="BW252" s="210"/>
      <c r="BX252" s="210"/>
      <c r="BY252" s="210"/>
      <c r="BZ252" s="210"/>
      <c r="CA252" s="210"/>
      <c r="CB252" s="210"/>
      <c r="CC252" s="210"/>
      <c r="CD252" s="210"/>
      <c r="CE252" s="210"/>
      <c r="CF252" s="210"/>
      <c r="CG252" s="210"/>
      <c r="CH252" s="211"/>
      <c r="CI252" s="83" t="s">
        <v>116</v>
      </c>
      <c r="CJ252" s="210"/>
      <c r="CK252" s="210"/>
      <c r="CL252" s="210"/>
      <c r="CM252" s="210"/>
      <c r="CN252" s="210"/>
      <c r="CO252" s="210"/>
      <c r="CP252" s="210"/>
      <c r="CQ252" s="210"/>
      <c r="CR252" s="210"/>
      <c r="CS252" s="210"/>
      <c r="CT252" s="210"/>
      <c r="CU252" s="210"/>
      <c r="CV252" s="210"/>
      <c r="CW252" s="210"/>
      <c r="CX252" s="210"/>
      <c r="CY252" s="210"/>
      <c r="CZ252" s="210"/>
      <c r="DA252" s="210"/>
      <c r="DB252" s="210"/>
      <c r="DC252" s="210"/>
      <c r="DD252" s="210"/>
      <c r="DE252" s="210"/>
      <c r="DF252" s="210"/>
      <c r="DG252" s="210"/>
      <c r="DH252" s="210"/>
      <c r="DI252" s="210"/>
      <c r="DJ252" s="210"/>
      <c r="DK252" s="210"/>
      <c r="DL252" s="210"/>
      <c r="DM252" s="210"/>
      <c r="DN252" s="210"/>
      <c r="DO252" s="211"/>
      <c r="DP252" s="110" t="s">
        <v>120</v>
      </c>
      <c r="DQ252" s="108"/>
      <c r="DR252" s="108"/>
      <c r="DS252" s="108"/>
      <c r="DT252" s="108"/>
      <c r="DU252" s="108"/>
      <c r="DV252" s="108"/>
      <c r="DW252" s="108"/>
      <c r="DX252" s="108"/>
      <c r="DY252" s="109"/>
      <c r="DZ252" s="110" t="s">
        <v>121</v>
      </c>
      <c r="EA252" s="108"/>
      <c r="EB252" s="108"/>
      <c r="EC252" s="108"/>
      <c r="ED252" s="108"/>
      <c r="EE252" s="108"/>
      <c r="EF252" s="108"/>
      <c r="EG252" s="108"/>
      <c r="EH252" s="108"/>
      <c r="EI252" s="109"/>
      <c r="EJ252" s="110" t="s">
        <v>122</v>
      </c>
      <c r="EK252" s="108"/>
      <c r="EL252" s="108"/>
      <c r="EM252" s="108"/>
      <c r="EN252" s="108"/>
      <c r="EO252" s="108"/>
      <c r="EP252" s="108"/>
      <c r="EQ252" s="108"/>
      <c r="ER252" s="108"/>
      <c r="ES252" s="109"/>
      <c r="ET252" s="212"/>
      <c r="EU252" s="213"/>
      <c r="EV252" s="213"/>
      <c r="EW252" s="213"/>
      <c r="EX252" s="213"/>
      <c r="EY252" s="213"/>
      <c r="EZ252" s="213"/>
      <c r="FA252" s="213"/>
      <c r="FB252" s="213"/>
      <c r="FC252" s="213"/>
      <c r="FD252" s="213"/>
      <c r="FE252" s="214"/>
    </row>
    <row r="253" spans="1:161" s="2" customFormat="1" ht="18" customHeight="1">
      <c r="A253" s="196"/>
      <c r="B253" s="197"/>
      <c r="C253" s="197"/>
      <c r="D253" s="197"/>
      <c r="E253" s="197"/>
      <c r="F253" s="197"/>
      <c r="G253" s="197"/>
      <c r="H253" s="198"/>
      <c r="I253" s="227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9"/>
      <c r="AM253" s="227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  <c r="AY253" s="228"/>
      <c r="AZ253" s="228"/>
      <c r="BA253" s="228"/>
      <c r="BB253" s="228"/>
      <c r="BC253" s="228"/>
      <c r="BD253" s="228"/>
      <c r="BE253" s="228"/>
      <c r="BF253" s="229"/>
      <c r="BG253" s="212"/>
      <c r="BH253" s="213"/>
      <c r="BI253" s="213"/>
      <c r="BJ253" s="213"/>
      <c r="BK253" s="213"/>
      <c r="BL253" s="213"/>
      <c r="BM253" s="213"/>
      <c r="BN253" s="213"/>
      <c r="BO253" s="213"/>
      <c r="BP253" s="214"/>
      <c r="BQ253" s="116" t="s">
        <v>114</v>
      </c>
      <c r="BR253" s="114"/>
      <c r="BS253" s="114"/>
      <c r="BT253" s="114"/>
      <c r="BU253" s="114"/>
      <c r="BV253" s="114"/>
      <c r="BW253" s="114"/>
      <c r="BX253" s="114"/>
      <c r="BY253" s="115"/>
      <c r="BZ253" s="116" t="s">
        <v>115</v>
      </c>
      <c r="CA253" s="114"/>
      <c r="CB253" s="114"/>
      <c r="CC253" s="114"/>
      <c r="CD253" s="114"/>
      <c r="CE253" s="114"/>
      <c r="CF253" s="114"/>
      <c r="CG253" s="114"/>
      <c r="CH253" s="115"/>
      <c r="CI253" s="110" t="s">
        <v>117</v>
      </c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9"/>
      <c r="CT253" s="110" t="s">
        <v>118</v>
      </c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9"/>
      <c r="DE253" s="110" t="s">
        <v>119</v>
      </c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9"/>
      <c r="DP253" s="212"/>
      <c r="DQ253" s="213"/>
      <c r="DR253" s="213"/>
      <c r="DS253" s="213"/>
      <c r="DT253" s="213"/>
      <c r="DU253" s="213"/>
      <c r="DV253" s="213"/>
      <c r="DW253" s="213"/>
      <c r="DX253" s="213"/>
      <c r="DY253" s="214"/>
      <c r="DZ253" s="212"/>
      <c r="EA253" s="213"/>
      <c r="EB253" s="213"/>
      <c r="EC253" s="213"/>
      <c r="ED253" s="213"/>
      <c r="EE253" s="213"/>
      <c r="EF253" s="213"/>
      <c r="EG253" s="213"/>
      <c r="EH253" s="213"/>
      <c r="EI253" s="214"/>
      <c r="EJ253" s="212"/>
      <c r="EK253" s="213"/>
      <c r="EL253" s="213"/>
      <c r="EM253" s="213"/>
      <c r="EN253" s="213"/>
      <c r="EO253" s="213"/>
      <c r="EP253" s="213"/>
      <c r="EQ253" s="213"/>
      <c r="ER253" s="213"/>
      <c r="ES253" s="214"/>
      <c r="ET253" s="212"/>
      <c r="EU253" s="213"/>
      <c r="EV253" s="213"/>
      <c r="EW253" s="213"/>
      <c r="EX253" s="213"/>
      <c r="EY253" s="213"/>
      <c r="EZ253" s="213"/>
      <c r="FA253" s="213"/>
      <c r="FB253" s="213"/>
      <c r="FC253" s="213"/>
      <c r="FD253" s="213"/>
      <c r="FE253" s="214"/>
    </row>
    <row r="254" spans="1:161" s="2" customFormat="1" ht="87.75" customHeight="1">
      <c r="A254" s="199"/>
      <c r="B254" s="200"/>
      <c r="C254" s="200"/>
      <c r="D254" s="200"/>
      <c r="E254" s="200"/>
      <c r="F254" s="200"/>
      <c r="G254" s="200"/>
      <c r="H254" s="201"/>
      <c r="I254" s="204" t="s">
        <v>111</v>
      </c>
      <c r="J254" s="205"/>
      <c r="K254" s="205"/>
      <c r="L254" s="205"/>
      <c r="M254" s="205"/>
      <c r="N254" s="205"/>
      <c r="O254" s="205"/>
      <c r="P254" s="205"/>
      <c r="Q254" s="205"/>
      <c r="R254" s="206"/>
      <c r="S254" s="204" t="s">
        <v>111</v>
      </c>
      <c r="T254" s="205"/>
      <c r="U254" s="205"/>
      <c r="V254" s="205"/>
      <c r="W254" s="205"/>
      <c r="X254" s="205"/>
      <c r="Y254" s="205"/>
      <c r="Z254" s="205"/>
      <c r="AA254" s="205"/>
      <c r="AB254" s="206"/>
      <c r="AC254" s="204" t="s">
        <v>111</v>
      </c>
      <c r="AD254" s="205"/>
      <c r="AE254" s="205"/>
      <c r="AF254" s="205"/>
      <c r="AG254" s="205"/>
      <c r="AH254" s="205"/>
      <c r="AI254" s="205"/>
      <c r="AJ254" s="205"/>
      <c r="AK254" s="205"/>
      <c r="AL254" s="206"/>
      <c r="AM254" s="204" t="s">
        <v>111</v>
      </c>
      <c r="AN254" s="205"/>
      <c r="AO254" s="205"/>
      <c r="AP254" s="205"/>
      <c r="AQ254" s="205"/>
      <c r="AR254" s="205"/>
      <c r="AS254" s="205"/>
      <c r="AT254" s="205"/>
      <c r="AU254" s="205"/>
      <c r="AV254" s="206"/>
      <c r="AW254" s="204" t="s">
        <v>111</v>
      </c>
      <c r="AX254" s="205"/>
      <c r="AY254" s="205"/>
      <c r="AZ254" s="205"/>
      <c r="BA254" s="205"/>
      <c r="BB254" s="205"/>
      <c r="BC254" s="205"/>
      <c r="BD254" s="205"/>
      <c r="BE254" s="205"/>
      <c r="BF254" s="206"/>
      <c r="BG254" s="215"/>
      <c r="BH254" s="216"/>
      <c r="BI254" s="216"/>
      <c r="BJ254" s="216"/>
      <c r="BK254" s="216"/>
      <c r="BL254" s="216"/>
      <c r="BM254" s="216"/>
      <c r="BN254" s="216"/>
      <c r="BO254" s="216"/>
      <c r="BP254" s="217"/>
      <c r="BQ254" s="199"/>
      <c r="BR254" s="200"/>
      <c r="BS254" s="200"/>
      <c r="BT254" s="200"/>
      <c r="BU254" s="200"/>
      <c r="BV254" s="200"/>
      <c r="BW254" s="200"/>
      <c r="BX254" s="200"/>
      <c r="BY254" s="201"/>
      <c r="BZ254" s="199"/>
      <c r="CA254" s="200"/>
      <c r="CB254" s="200"/>
      <c r="CC254" s="200"/>
      <c r="CD254" s="200"/>
      <c r="CE254" s="200"/>
      <c r="CF254" s="200"/>
      <c r="CG254" s="200"/>
      <c r="CH254" s="201"/>
      <c r="CI254" s="215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7"/>
      <c r="CT254" s="215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7"/>
      <c r="DE254" s="215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7"/>
      <c r="DP254" s="215"/>
      <c r="DQ254" s="216"/>
      <c r="DR254" s="216"/>
      <c r="DS254" s="216"/>
      <c r="DT254" s="216"/>
      <c r="DU254" s="216"/>
      <c r="DV254" s="216"/>
      <c r="DW254" s="216"/>
      <c r="DX254" s="216"/>
      <c r="DY254" s="217"/>
      <c r="DZ254" s="215"/>
      <c r="EA254" s="216"/>
      <c r="EB254" s="216"/>
      <c r="EC254" s="216"/>
      <c r="ED254" s="216"/>
      <c r="EE254" s="216"/>
      <c r="EF254" s="216"/>
      <c r="EG254" s="216"/>
      <c r="EH254" s="216"/>
      <c r="EI254" s="217"/>
      <c r="EJ254" s="215"/>
      <c r="EK254" s="216"/>
      <c r="EL254" s="216"/>
      <c r="EM254" s="216"/>
      <c r="EN254" s="216"/>
      <c r="EO254" s="216"/>
      <c r="EP254" s="216"/>
      <c r="EQ254" s="216"/>
      <c r="ER254" s="216"/>
      <c r="ES254" s="217"/>
      <c r="ET254" s="215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7"/>
    </row>
    <row r="255" spans="1:161" s="2" customFormat="1" ht="12.75">
      <c r="A255" s="75" t="s">
        <v>20</v>
      </c>
      <c r="B255" s="76"/>
      <c r="C255" s="76"/>
      <c r="D255" s="76"/>
      <c r="E255" s="76"/>
      <c r="F255" s="76"/>
      <c r="G255" s="76"/>
      <c r="H255" s="77"/>
      <c r="I255" s="75" t="s">
        <v>21</v>
      </c>
      <c r="J255" s="76"/>
      <c r="K255" s="76"/>
      <c r="L255" s="76"/>
      <c r="M255" s="76"/>
      <c r="N255" s="76"/>
      <c r="O255" s="76"/>
      <c r="P255" s="76"/>
      <c r="Q255" s="76"/>
      <c r="R255" s="77"/>
      <c r="S255" s="75" t="s">
        <v>41</v>
      </c>
      <c r="T255" s="76"/>
      <c r="U255" s="76"/>
      <c r="V255" s="76"/>
      <c r="W255" s="76"/>
      <c r="X255" s="76"/>
      <c r="Y255" s="76"/>
      <c r="Z255" s="76"/>
      <c r="AA255" s="76"/>
      <c r="AB255" s="77"/>
      <c r="AC255" s="75" t="s">
        <v>42</v>
      </c>
      <c r="AD255" s="76"/>
      <c r="AE255" s="76"/>
      <c r="AF255" s="76"/>
      <c r="AG255" s="76"/>
      <c r="AH255" s="76"/>
      <c r="AI255" s="76"/>
      <c r="AJ255" s="76"/>
      <c r="AK255" s="76"/>
      <c r="AL255" s="77"/>
      <c r="AM255" s="75" t="s">
        <v>27</v>
      </c>
      <c r="AN255" s="76"/>
      <c r="AO255" s="76"/>
      <c r="AP255" s="76"/>
      <c r="AQ255" s="76"/>
      <c r="AR255" s="76"/>
      <c r="AS255" s="76"/>
      <c r="AT255" s="76"/>
      <c r="AU255" s="76"/>
      <c r="AV255" s="77"/>
      <c r="AW255" s="75" t="s">
        <v>43</v>
      </c>
      <c r="AX255" s="76"/>
      <c r="AY255" s="76"/>
      <c r="AZ255" s="76"/>
      <c r="BA255" s="76"/>
      <c r="BB255" s="76"/>
      <c r="BC255" s="76"/>
      <c r="BD255" s="76"/>
      <c r="BE255" s="76"/>
      <c r="BF255" s="77"/>
      <c r="BG255" s="75" t="s">
        <v>44</v>
      </c>
      <c r="BH255" s="76"/>
      <c r="BI255" s="76"/>
      <c r="BJ255" s="76"/>
      <c r="BK255" s="76"/>
      <c r="BL255" s="76"/>
      <c r="BM255" s="76"/>
      <c r="BN255" s="76"/>
      <c r="BO255" s="76"/>
      <c r="BP255" s="77"/>
      <c r="BQ255" s="75" t="s">
        <v>45</v>
      </c>
      <c r="BR255" s="76"/>
      <c r="BS255" s="76"/>
      <c r="BT255" s="76"/>
      <c r="BU255" s="76"/>
      <c r="BV255" s="76"/>
      <c r="BW255" s="76"/>
      <c r="BX255" s="76"/>
      <c r="BY255" s="77"/>
      <c r="BZ255" s="75" t="s">
        <v>46</v>
      </c>
      <c r="CA255" s="76"/>
      <c r="CB255" s="76"/>
      <c r="CC255" s="76"/>
      <c r="CD255" s="76"/>
      <c r="CE255" s="76"/>
      <c r="CF255" s="76"/>
      <c r="CG255" s="76"/>
      <c r="CH255" s="77"/>
      <c r="CI255" s="75" t="s">
        <v>47</v>
      </c>
      <c r="CJ255" s="76"/>
      <c r="CK255" s="76"/>
      <c r="CL255" s="76"/>
      <c r="CM255" s="76"/>
      <c r="CN255" s="76"/>
      <c r="CO255" s="76"/>
      <c r="CP255" s="76"/>
      <c r="CQ255" s="76"/>
      <c r="CR255" s="76"/>
      <c r="CS255" s="77"/>
      <c r="CT255" s="75" t="s">
        <v>48</v>
      </c>
      <c r="CU255" s="76"/>
      <c r="CV255" s="76"/>
      <c r="CW255" s="76"/>
      <c r="CX255" s="76"/>
      <c r="CY255" s="76"/>
      <c r="CZ255" s="76"/>
      <c r="DA255" s="76"/>
      <c r="DB255" s="76"/>
      <c r="DC255" s="76"/>
      <c r="DD255" s="77"/>
      <c r="DE255" s="75" t="s">
        <v>49</v>
      </c>
      <c r="DF255" s="76"/>
      <c r="DG255" s="76"/>
      <c r="DH255" s="76"/>
      <c r="DI255" s="76"/>
      <c r="DJ255" s="76"/>
      <c r="DK255" s="76"/>
      <c r="DL255" s="76"/>
      <c r="DM255" s="76"/>
      <c r="DN255" s="76"/>
      <c r="DO255" s="77"/>
      <c r="DP255" s="75" t="s">
        <v>50</v>
      </c>
      <c r="DQ255" s="76"/>
      <c r="DR255" s="76"/>
      <c r="DS255" s="76"/>
      <c r="DT255" s="76"/>
      <c r="DU255" s="76"/>
      <c r="DV255" s="76"/>
      <c r="DW255" s="76"/>
      <c r="DX255" s="76"/>
      <c r="DY255" s="77"/>
      <c r="DZ255" s="75" t="s">
        <v>51</v>
      </c>
      <c r="EA255" s="76"/>
      <c r="EB255" s="76"/>
      <c r="EC255" s="76"/>
      <c r="ED255" s="76"/>
      <c r="EE255" s="76"/>
      <c r="EF255" s="76"/>
      <c r="EG255" s="76"/>
      <c r="EH255" s="76"/>
      <c r="EI255" s="77"/>
      <c r="EJ255" s="75" t="s">
        <v>52</v>
      </c>
      <c r="EK255" s="76"/>
      <c r="EL255" s="76"/>
      <c r="EM255" s="76"/>
      <c r="EN255" s="76"/>
      <c r="EO255" s="76"/>
      <c r="EP255" s="76"/>
      <c r="EQ255" s="76"/>
      <c r="ER255" s="76"/>
      <c r="ES255" s="77"/>
      <c r="ET255" s="75" t="s">
        <v>53</v>
      </c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7"/>
    </row>
    <row r="256" spans="1:161" s="2" customFormat="1" ht="156" customHeight="1">
      <c r="A256" s="144" t="s">
        <v>360</v>
      </c>
      <c r="B256" s="145"/>
      <c r="C256" s="145"/>
      <c r="D256" s="145"/>
      <c r="E256" s="145"/>
      <c r="F256" s="145"/>
      <c r="G256" s="145"/>
      <c r="H256" s="146"/>
      <c r="I256" s="153" t="s">
        <v>355</v>
      </c>
      <c r="J256" s="154"/>
      <c r="K256" s="154"/>
      <c r="L256" s="154"/>
      <c r="M256" s="154"/>
      <c r="N256" s="154"/>
      <c r="O256" s="154"/>
      <c r="P256" s="154"/>
      <c r="Q256" s="154"/>
      <c r="R256" s="155"/>
      <c r="S256" s="153" t="s">
        <v>491</v>
      </c>
      <c r="T256" s="154"/>
      <c r="U256" s="154"/>
      <c r="V256" s="154"/>
      <c r="W256" s="154"/>
      <c r="X256" s="154"/>
      <c r="Y256" s="154"/>
      <c r="Z256" s="154"/>
      <c r="AA256" s="154"/>
      <c r="AB256" s="155"/>
      <c r="AC256" s="153" t="s">
        <v>492</v>
      </c>
      <c r="AD256" s="154"/>
      <c r="AE256" s="154"/>
      <c r="AF256" s="154"/>
      <c r="AG256" s="154"/>
      <c r="AH256" s="154"/>
      <c r="AI256" s="154"/>
      <c r="AJ256" s="154"/>
      <c r="AK256" s="154"/>
      <c r="AL256" s="155"/>
      <c r="AM256" s="153" t="s">
        <v>347</v>
      </c>
      <c r="AN256" s="154"/>
      <c r="AO256" s="154"/>
      <c r="AP256" s="154"/>
      <c r="AQ256" s="154"/>
      <c r="AR256" s="154"/>
      <c r="AS256" s="154"/>
      <c r="AT256" s="154"/>
      <c r="AU256" s="154"/>
      <c r="AV256" s="155"/>
      <c r="AW256" s="153"/>
      <c r="AX256" s="154"/>
      <c r="AY256" s="154"/>
      <c r="AZ256" s="154"/>
      <c r="BA256" s="154"/>
      <c r="BB256" s="154"/>
      <c r="BC256" s="154"/>
      <c r="BD256" s="154"/>
      <c r="BE256" s="154"/>
      <c r="BF256" s="155"/>
      <c r="BG256" s="79" t="s">
        <v>358</v>
      </c>
      <c r="BH256" s="80"/>
      <c r="BI256" s="80"/>
      <c r="BJ256" s="80"/>
      <c r="BK256" s="80"/>
      <c r="BL256" s="80"/>
      <c r="BM256" s="80"/>
      <c r="BN256" s="80"/>
      <c r="BO256" s="80"/>
      <c r="BP256" s="81"/>
      <c r="BQ256" s="79" t="s">
        <v>351</v>
      </c>
      <c r="BR256" s="80"/>
      <c r="BS256" s="80"/>
      <c r="BT256" s="80"/>
      <c r="BU256" s="80"/>
      <c r="BV256" s="80"/>
      <c r="BW256" s="80"/>
      <c r="BX256" s="80"/>
      <c r="BY256" s="81"/>
      <c r="BZ256" s="90"/>
      <c r="CA256" s="91"/>
      <c r="CB256" s="91"/>
      <c r="CC256" s="91"/>
      <c r="CD256" s="91"/>
      <c r="CE256" s="91"/>
      <c r="CF256" s="91"/>
      <c r="CG256" s="91"/>
      <c r="CH256" s="92"/>
      <c r="CI256" s="87">
        <v>760</v>
      </c>
      <c r="CJ256" s="88"/>
      <c r="CK256" s="88"/>
      <c r="CL256" s="88"/>
      <c r="CM256" s="88"/>
      <c r="CN256" s="88"/>
      <c r="CO256" s="88"/>
      <c r="CP256" s="88"/>
      <c r="CQ256" s="88"/>
      <c r="CR256" s="88"/>
      <c r="CS256" s="89"/>
      <c r="CT256" s="87">
        <v>754</v>
      </c>
      <c r="CU256" s="88"/>
      <c r="CV256" s="88"/>
      <c r="CW256" s="88"/>
      <c r="CX256" s="88"/>
      <c r="CY256" s="88"/>
      <c r="CZ256" s="88"/>
      <c r="DA256" s="88"/>
      <c r="DB256" s="88"/>
      <c r="DC256" s="88"/>
      <c r="DD256" s="89"/>
      <c r="DE256" s="64" t="s">
        <v>536</v>
      </c>
      <c r="DF256" s="65"/>
      <c r="DG256" s="65"/>
      <c r="DH256" s="65"/>
      <c r="DI256" s="65"/>
      <c r="DJ256" s="65"/>
      <c r="DK256" s="65"/>
      <c r="DL256" s="65"/>
      <c r="DM256" s="65"/>
      <c r="DN256" s="65"/>
      <c r="DO256" s="66"/>
      <c r="DP256" s="87"/>
      <c r="DQ256" s="88"/>
      <c r="DR256" s="88"/>
      <c r="DS256" s="88"/>
      <c r="DT256" s="88"/>
      <c r="DU256" s="88"/>
      <c r="DV256" s="88"/>
      <c r="DW256" s="88"/>
      <c r="DX256" s="88"/>
      <c r="DY256" s="89"/>
      <c r="DZ256" s="87"/>
      <c r="EA256" s="88"/>
      <c r="EB256" s="88"/>
      <c r="EC256" s="88"/>
      <c r="ED256" s="88"/>
      <c r="EE256" s="88"/>
      <c r="EF256" s="88"/>
      <c r="EG256" s="88"/>
      <c r="EH256" s="88"/>
      <c r="EI256" s="89"/>
      <c r="EJ256" s="79"/>
      <c r="EK256" s="80"/>
      <c r="EL256" s="80"/>
      <c r="EM256" s="80"/>
      <c r="EN256" s="80"/>
      <c r="EO256" s="80"/>
      <c r="EP256" s="80"/>
      <c r="EQ256" s="80"/>
      <c r="ER256" s="80"/>
      <c r="ES256" s="81"/>
      <c r="ET256" s="87"/>
      <c r="EU256" s="88"/>
      <c r="EV256" s="88"/>
      <c r="EW256" s="88"/>
      <c r="EX256" s="88"/>
      <c r="EY256" s="88"/>
      <c r="EZ256" s="88"/>
      <c r="FA256" s="88"/>
      <c r="FB256" s="88"/>
      <c r="FC256" s="88"/>
      <c r="FD256" s="88"/>
      <c r="FE256" s="89"/>
    </row>
    <row r="257" spans="1:161" s="2" customFormat="1" ht="12.75">
      <c r="A257" s="147"/>
      <c r="B257" s="148"/>
      <c r="C257" s="148"/>
      <c r="D257" s="148"/>
      <c r="E257" s="148"/>
      <c r="F257" s="148"/>
      <c r="G257" s="148"/>
      <c r="H257" s="149"/>
      <c r="I257" s="156"/>
      <c r="J257" s="157"/>
      <c r="K257" s="157"/>
      <c r="L257" s="157"/>
      <c r="M257" s="157"/>
      <c r="N257" s="157"/>
      <c r="O257" s="157"/>
      <c r="P257" s="157"/>
      <c r="Q257" s="157"/>
      <c r="R257" s="158"/>
      <c r="S257" s="156"/>
      <c r="T257" s="157"/>
      <c r="U257" s="157"/>
      <c r="V257" s="157"/>
      <c r="W257" s="157"/>
      <c r="X257" s="157"/>
      <c r="Y257" s="157"/>
      <c r="Z257" s="157"/>
      <c r="AA257" s="157"/>
      <c r="AB257" s="158"/>
      <c r="AC257" s="156"/>
      <c r="AD257" s="157"/>
      <c r="AE257" s="157"/>
      <c r="AF257" s="157"/>
      <c r="AG257" s="157"/>
      <c r="AH257" s="157"/>
      <c r="AI257" s="157"/>
      <c r="AJ257" s="157"/>
      <c r="AK257" s="157"/>
      <c r="AL257" s="158"/>
      <c r="AM257" s="156"/>
      <c r="AN257" s="157"/>
      <c r="AO257" s="157"/>
      <c r="AP257" s="157"/>
      <c r="AQ257" s="157"/>
      <c r="AR257" s="157"/>
      <c r="AS257" s="157"/>
      <c r="AT257" s="157"/>
      <c r="AU257" s="157"/>
      <c r="AV257" s="158"/>
      <c r="AW257" s="156"/>
      <c r="AX257" s="157"/>
      <c r="AY257" s="157"/>
      <c r="AZ257" s="157"/>
      <c r="BA257" s="157"/>
      <c r="BB257" s="157"/>
      <c r="BC257" s="157"/>
      <c r="BD257" s="157"/>
      <c r="BE257" s="157"/>
      <c r="BF257" s="158"/>
      <c r="BG257" s="79"/>
      <c r="BH257" s="80"/>
      <c r="BI257" s="80"/>
      <c r="BJ257" s="80"/>
      <c r="BK257" s="80"/>
      <c r="BL257" s="80"/>
      <c r="BM257" s="80"/>
      <c r="BN257" s="80"/>
      <c r="BO257" s="80"/>
      <c r="BP257" s="81"/>
      <c r="BQ257" s="79"/>
      <c r="BR257" s="80"/>
      <c r="BS257" s="80"/>
      <c r="BT257" s="80"/>
      <c r="BU257" s="80"/>
      <c r="BV257" s="80"/>
      <c r="BW257" s="80"/>
      <c r="BX257" s="80"/>
      <c r="BY257" s="81"/>
      <c r="BZ257" s="90"/>
      <c r="CA257" s="91"/>
      <c r="CB257" s="91"/>
      <c r="CC257" s="91"/>
      <c r="CD257" s="91"/>
      <c r="CE257" s="91"/>
      <c r="CF257" s="91"/>
      <c r="CG257" s="91"/>
      <c r="CH257" s="92"/>
      <c r="CI257" s="87"/>
      <c r="CJ257" s="88"/>
      <c r="CK257" s="88"/>
      <c r="CL257" s="88"/>
      <c r="CM257" s="88"/>
      <c r="CN257" s="88"/>
      <c r="CO257" s="88"/>
      <c r="CP257" s="88"/>
      <c r="CQ257" s="88"/>
      <c r="CR257" s="88"/>
      <c r="CS257" s="89"/>
      <c r="CT257" s="87"/>
      <c r="CU257" s="88"/>
      <c r="CV257" s="88"/>
      <c r="CW257" s="88"/>
      <c r="CX257" s="88"/>
      <c r="CY257" s="88"/>
      <c r="CZ257" s="88"/>
      <c r="DA257" s="88"/>
      <c r="DB257" s="88"/>
      <c r="DC257" s="88"/>
      <c r="DD257" s="89"/>
      <c r="DE257" s="87"/>
      <c r="DF257" s="88"/>
      <c r="DG257" s="88"/>
      <c r="DH257" s="88"/>
      <c r="DI257" s="88"/>
      <c r="DJ257" s="88"/>
      <c r="DK257" s="88"/>
      <c r="DL257" s="88"/>
      <c r="DM257" s="88"/>
      <c r="DN257" s="88"/>
      <c r="DO257" s="89"/>
      <c r="DP257" s="87"/>
      <c r="DQ257" s="88"/>
      <c r="DR257" s="88"/>
      <c r="DS257" s="88"/>
      <c r="DT257" s="88"/>
      <c r="DU257" s="88"/>
      <c r="DV257" s="88"/>
      <c r="DW257" s="88"/>
      <c r="DX257" s="88"/>
      <c r="DY257" s="89"/>
      <c r="DZ257" s="87"/>
      <c r="EA257" s="88"/>
      <c r="EB257" s="88"/>
      <c r="EC257" s="88"/>
      <c r="ED257" s="88"/>
      <c r="EE257" s="88"/>
      <c r="EF257" s="88"/>
      <c r="EG257" s="88"/>
      <c r="EH257" s="88"/>
      <c r="EI257" s="89"/>
      <c r="EJ257" s="79"/>
      <c r="EK257" s="80"/>
      <c r="EL257" s="80"/>
      <c r="EM257" s="80"/>
      <c r="EN257" s="80"/>
      <c r="EO257" s="80"/>
      <c r="EP257" s="80"/>
      <c r="EQ257" s="80"/>
      <c r="ER257" s="80"/>
      <c r="ES257" s="81"/>
      <c r="ET257" s="87"/>
      <c r="EU257" s="88"/>
      <c r="EV257" s="88"/>
      <c r="EW257" s="88"/>
      <c r="EX257" s="88"/>
      <c r="EY257" s="88"/>
      <c r="EZ257" s="88"/>
      <c r="FA257" s="88"/>
      <c r="FB257" s="88"/>
      <c r="FC257" s="88"/>
      <c r="FD257" s="88"/>
      <c r="FE257" s="89"/>
    </row>
    <row r="258" spans="1:161" s="2" customFormat="1" ht="12.75">
      <c r="A258" s="150"/>
      <c r="B258" s="151"/>
      <c r="C258" s="151"/>
      <c r="D258" s="151"/>
      <c r="E258" s="151"/>
      <c r="F258" s="151"/>
      <c r="G258" s="151"/>
      <c r="H258" s="152"/>
      <c r="I258" s="159"/>
      <c r="J258" s="160"/>
      <c r="K258" s="160"/>
      <c r="L258" s="160"/>
      <c r="M258" s="160"/>
      <c r="N258" s="160"/>
      <c r="O258" s="160"/>
      <c r="P258" s="160"/>
      <c r="Q258" s="160"/>
      <c r="R258" s="161"/>
      <c r="S258" s="159"/>
      <c r="T258" s="160"/>
      <c r="U258" s="160"/>
      <c r="V258" s="160"/>
      <c r="W258" s="160"/>
      <c r="X258" s="160"/>
      <c r="Y258" s="160"/>
      <c r="Z258" s="160"/>
      <c r="AA258" s="160"/>
      <c r="AB258" s="161"/>
      <c r="AC258" s="159"/>
      <c r="AD258" s="160"/>
      <c r="AE258" s="160"/>
      <c r="AF258" s="160"/>
      <c r="AG258" s="160"/>
      <c r="AH258" s="160"/>
      <c r="AI258" s="160"/>
      <c r="AJ258" s="160"/>
      <c r="AK258" s="160"/>
      <c r="AL258" s="161"/>
      <c r="AM258" s="159"/>
      <c r="AN258" s="160"/>
      <c r="AO258" s="160"/>
      <c r="AP258" s="160"/>
      <c r="AQ258" s="160"/>
      <c r="AR258" s="160"/>
      <c r="AS258" s="160"/>
      <c r="AT258" s="160"/>
      <c r="AU258" s="160"/>
      <c r="AV258" s="161"/>
      <c r="AW258" s="159"/>
      <c r="AX258" s="160"/>
      <c r="AY258" s="160"/>
      <c r="AZ258" s="160"/>
      <c r="BA258" s="160"/>
      <c r="BB258" s="160"/>
      <c r="BC258" s="160"/>
      <c r="BD258" s="160"/>
      <c r="BE258" s="160"/>
      <c r="BF258" s="161"/>
      <c r="BG258" s="79"/>
      <c r="BH258" s="80"/>
      <c r="BI258" s="80"/>
      <c r="BJ258" s="80"/>
      <c r="BK258" s="80"/>
      <c r="BL258" s="80"/>
      <c r="BM258" s="80"/>
      <c r="BN258" s="80"/>
      <c r="BO258" s="80"/>
      <c r="BP258" s="81"/>
      <c r="BQ258" s="79"/>
      <c r="BR258" s="80"/>
      <c r="BS258" s="80"/>
      <c r="BT258" s="80"/>
      <c r="BU258" s="80"/>
      <c r="BV258" s="80"/>
      <c r="BW258" s="80"/>
      <c r="BX258" s="80"/>
      <c r="BY258" s="81"/>
      <c r="BZ258" s="90"/>
      <c r="CA258" s="91"/>
      <c r="CB258" s="91"/>
      <c r="CC258" s="91"/>
      <c r="CD258" s="91"/>
      <c r="CE258" s="91"/>
      <c r="CF258" s="91"/>
      <c r="CG258" s="91"/>
      <c r="CH258" s="92"/>
      <c r="CI258" s="87"/>
      <c r="CJ258" s="88"/>
      <c r="CK258" s="88"/>
      <c r="CL258" s="88"/>
      <c r="CM258" s="88"/>
      <c r="CN258" s="88"/>
      <c r="CO258" s="88"/>
      <c r="CP258" s="88"/>
      <c r="CQ258" s="88"/>
      <c r="CR258" s="88"/>
      <c r="CS258" s="89"/>
      <c r="CT258" s="87"/>
      <c r="CU258" s="88"/>
      <c r="CV258" s="88"/>
      <c r="CW258" s="88"/>
      <c r="CX258" s="88"/>
      <c r="CY258" s="88"/>
      <c r="CZ258" s="88"/>
      <c r="DA258" s="88"/>
      <c r="DB258" s="88"/>
      <c r="DC258" s="88"/>
      <c r="DD258" s="89"/>
      <c r="DE258" s="87"/>
      <c r="DF258" s="88"/>
      <c r="DG258" s="88"/>
      <c r="DH258" s="88"/>
      <c r="DI258" s="88"/>
      <c r="DJ258" s="88"/>
      <c r="DK258" s="88"/>
      <c r="DL258" s="88"/>
      <c r="DM258" s="88"/>
      <c r="DN258" s="88"/>
      <c r="DO258" s="89"/>
      <c r="DP258" s="87"/>
      <c r="DQ258" s="88"/>
      <c r="DR258" s="88"/>
      <c r="DS258" s="88"/>
      <c r="DT258" s="88"/>
      <c r="DU258" s="88"/>
      <c r="DV258" s="88"/>
      <c r="DW258" s="88"/>
      <c r="DX258" s="88"/>
      <c r="DY258" s="89"/>
      <c r="DZ258" s="87"/>
      <c r="EA258" s="88"/>
      <c r="EB258" s="88"/>
      <c r="EC258" s="88"/>
      <c r="ED258" s="88"/>
      <c r="EE258" s="88"/>
      <c r="EF258" s="88"/>
      <c r="EG258" s="88"/>
      <c r="EH258" s="88"/>
      <c r="EI258" s="89"/>
      <c r="EJ258" s="79"/>
      <c r="EK258" s="80"/>
      <c r="EL258" s="80"/>
      <c r="EM258" s="80"/>
      <c r="EN258" s="80"/>
      <c r="EO258" s="80"/>
      <c r="EP258" s="80"/>
      <c r="EQ258" s="80"/>
      <c r="ER258" s="80"/>
      <c r="ES258" s="81"/>
      <c r="ET258" s="87"/>
      <c r="EU258" s="88"/>
      <c r="EV258" s="88"/>
      <c r="EW258" s="88"/>
      <c r="EX258" s="88"/>
      <c r="EY258" s="88"/>
      <c r="EZ258" s="88"/>
      <c r="FA258" s="88"/>
      <c r="FB258" s="88"/>
      <c r="FC258" s="88"/>
      <c r="FD258" s="88"/>
      <c r="FE258" s="89"/>
    </row>
    <row r="259" spans="1:161" s="2" customFormat="1" ht="156" customHeight="1">
      <c r="A259" s="144" t="s">
        <v>537</v>
      </c>
      <c r="B259" s="145"/>
      <c r="C259" s="145"/>
      <c r="D259" s="145"/>
      <c r="E259" s="145"/>
      <c r="F259" s="145"/>
      <c r="G259" s="145"/>
      <c r="H259" s="146"/>
      <c r="I259" s="153" t="s">
        <v>355</v>
      </c>
      <c r="J259" s="154"/>
      <c r="K259" s="154"/>
      <c r="L259" s="154"/>
      <c r="M259" s="154"/>
      <c r="N259" s="154"/>
      <c r="O259" s="154"/>
      <c r="P259" s="154"/>
      <c r="Q259" s="154"/>
      <c r="R259" s="155"/>
      <c r="S259" s="153" t="s">
        <v>491</v>
      </c>
      <c r="T259" s="154"/>
      <c r="U259" s="154"/>
      <c r="V259" s="154"/>
      <c r="W259" s="154"/>
      <c r="X259" s="154"/>
      <c r="Y259" s="154"/>
      <c r="Z259" s="154"/>
      <c r="AA259" s="154"/>
      <c r="AB259" s="155"/>
      <c r="AC259" s="153" t="s">
        <v>492</v>
      </c>
      <c r="AD259" s="154"/>
      <c r="AE259" s="154"/>
      <c r="AF259" s="154"/>
      <c r="AG259" s="154"/>
      <c r="AH259" s="154"/>
      <c r="AI259" s="154"/>
      <c r="AJ259" s="154"/>
      <c r="AK259" s="154"/>
      <c r="AL259" s="155"/>
      <c r="AM259" s="153" t="s">
        <v>495</v>
      </c>
      <c r="AN259" s="154"/>
      <c r="AO259" s="154"/>
      <c r="AP259" s="154"/>
      <c r="AQ259" s="154"/>
      <c r="AR259" s="154"/>
      <c r="AS259" s="154"/>
      <c r="AT259" s="154"/>
      <c r="AU259" s="154"/>
      <c r="AV259" s="155"/>
      <c r="AW259" s="153"/>
      <c r="AX259" s="154"/>
      <c r="AY259" s="154"/>
      <c r="AZ259" s="154"/>
      <c r="BA259" s="154"/>
      <c r="BB259" s="154"/>
      <c r="BC259" s="154"/>
      <c r="BD259" s="154"/>
      <c r="BE259" s="154"/>
      <c r="BF259" s="155"/>
      <c r="BG259" s="79" t="s">
        <v>358</v>
      </c>
      <c r="BH259" s="80"/>
      <c r="BI259" s="80"/>
      <c r="BJ259" s="80"/>
      <c r="BK259" s="80"/>
      <c r="BL259" s="80"/>
      <c r="BM259" s="80"/>
      <c r="BN259" s="80"/>
      <c r="BO259" s="80"/>
      <c r="BP259" s="81"/>
      <c r="BQ259" s="79" t="s">
        <v>351</v>
      </c>
      <c r="BR259" s="80"/>
      <c r="BS259" s="80"/>
      <c r="BT259" s="80"/>
      <c r="BU259" s="80"/>
      <c r="BV259" s="80"/>
      <c r="BW259" s="80"/>
      <c r="BX259" s="80"/>
      <c r="BY259" s="81"/>
      <c r="BZ259" s="90"/>
      <c r="CA259" s="91"/>
      <c r="CB259" s="91"/>
      <c r="CC259" s="91"/>
      <c r="CD259" s="91"/>
      <c r="CE259" s="91"/>
      <c r="CF259" s="91"/>
      <c r="CG259" s="91"/>
      <c r="CH259" s="92"/>
      <c r="CI259" s="87"/>
      <c r="CJ259" s="88"/>
      <c r="CK259" s="88"/>
      <c r="CL259" s="88"/>
      <c r="CM259" s="88"/>
      <c r="CN259" s="88"/>
      <c r="CO259" s="88"/>
      <c r="CP259" s="88"/>
      <c r="CQ259" s="88"/>
      <c r="CR259" s="88"/>
      <c r="CS259" s="89"/>
      <c r="CT259" s="87">
        <v>760</v>
      </c>
      <c r="CU259" s="88"/>
      <c r="CV259" s="88"/>
      <c r="CW259" s="88"/>
      <c r="CX259" s="88"/>
      <c r="CY259" s="88"/>
      <c r="CZ259" s="88"/>
      <c r="DA259" s="88"/>
      <c r="DB259" s="88"/>
      <c r="DC259" s="88"/>
      <c r="DD259" s="89"/>
      <c r="DE259" s="64" t="s">
        <v>538</v>
      </c>
      <c r="DF259" s="65"/>
      <c r="DG259" s="65"/>
      <c r="DH259" s="65"/>
      <c r="DI259" s="65"/>
      <c r="DJ259" s="65"/>
      <c r="DK259" s="65"/>
      <c r="DL259" s="65"/>
      <c r="DM259" s="65"/>
      <c r="DN259" s="65"/>
      <c r="DO259" s="66"/>
      <c r="DP259" s="195">
        <v>0.003</v>
      </c>
      <c r="DQ259" s="88"/>
      <c r="DR259" s="88"/>
      <c r="DS259" s="88"/>
      <c r="DT259" s="88"/>
      <c r="DU259" s="88"/>
      <c r="DV259" s="88"/>
      <c r="DW259" s="88"/>
      <c r="DX259" s="88"/>
      <c r="DY259" s="89"/>
      <c r="DZ259" s="87"/>
      <c r="EA259" s="88"/>
      <c r="EB259" s="88"/>
      <c r="EC259" s="88"/>
      <c r="ED259" s="88"/>
      <c r="EE259" s="88"/>
      <c r="EF259" s="88"/>
      <c r="EG259" s="88"/>
      <c r="EH259" s="88"/>
      <c r="EI259" s="89"/>
      <c r="EJ259" s="79"/>
      <c r="EK259" s="80"/>
      <c r="EL259" s="80"/>
      <c r="EM259" s="80"/>
      <c r="EN259" s="80"/>
      <c r="EO259" s="80"/>
      <c r="EP259" s="80"/>
      <c r="EQ259" s="80"/>
      <c r="ER259" s="80"/>
      <c r="ES259" s="81"/>
      <c r="ET259" s="87"/>
      <c r="EU259" s="88"/>
      <c r="EV259" s="88"/>
      <c r="EW259" s="88"/>
      <c r="EX259" s="88"/>
      <c r="EY259" s="88"/>
      <c r="EZ259" s="88"/>
      <c r="FA259" s="88"/>
      <c r="FB259" s="88"/>
      <c r="FC259" s="88"/>
      <c r="FD259" s="88"/>
      <c r="FE259" s="89"/>
    </row>
    <row r="260" spans="1:161" s="2" customFormat="1" ht="12.75">
      <c r="A260" s="147"/>
      <c r="B260" s="148"/>
      <c r="C260" s="148"/>
      <c r="D260" s="148"/>
      <c r="E260" s="148"/>
      <c r="F260" s="148"/>
      <c r="G260" s="148"/>
      <c r="H260" s="149"/>
      <c r="I260" s="156"/>
      <c r="J260" s="157"/>
      <c r="K260" s="157"/>
      <c r="L260" s="157"/>
      <c r="M260" s="157"/>
      <c r="N260" s="157"/>
      <c r="O260" s="157"/>
      <c r="P260" s="157"/>
      <c r="Q260" s="157"/>
      <c r="R260" s="158"/>
      <c r="S260" s="156"/>
      <c r="T260" s="157"/>
      <c r="U260" s="157"/>
      <c r="V260" s="157"/>
      <c r="W260" s="157"/>
      <c r="X260" s="157"/>
      <c r="Y260" s="157"/>
      <c r="Z260" s="157"/>
      <c r="AA260" s="157"/>
      <c r="AB260" s="158"/>
      <c r="AC260" s="156"/>
      <c r="AD260" s="157"/>
      <c r="AE260" s="157"/>
      <c r="AF260" s="157"/>
      <c r="AG260" s="157"/>
      <c r="AH260" s="157"/>
      <c r="AI260" s="157"/>
      <c r="AJ260" s="157"/>
      <c r="AK260" s="157"/>
      <c r="AL260" s="158"/>
      <c r="AM260" s="156"/>
      <c r="AN260" s="157"/>
      <c r="AO260" s="157"/>
      <c r="AP260" s="157"/>
      <c r="AQ260" s="157"/>
      <c r="AR260" s="157"/>
      <c r="AS260" s="157"/>
      <c r="AT260" s="157"/>
      <c r="AU260" s="157"/>
      <c r="AV260" s="158"/>
      <c r="AW260" s="156"/>
      <c r="AX260" s="157"/>
      <c r="AY260" s="157"/>
      <c r="AZ260" s="157"/>
      <c r="BA260" s="157"/>
      <c r="BB260" s="157"/>
      <c r="BC260" s="157"/>
      <c r="BD260" s="157"/>
      <c r="BE260" s="157"/>
      <c r="BF260" s="158"/>
      <c r="BG260" s="79"/>
      <c r="BH260" s="80"/>
      <c r="BI260" s="80"/>
      <c r="BJ260" s="80"/>
      <c r="BK260" s="80"/>
      <c r="BL260" s="80"/>
      <c r="BM260" s="80"/>
      <c r="BN260" s="80"/>
      <c r="BO260" s="80"/>
      <c r="BP260" s="81"/>
      <c r="BQ260" s="79"/>
      <c r="BR260" s="80"/>
      <c r="BS260" s="80"/>
      <c r="BT260" s="80"/>
      <c r="BU260" s="80"/>
      <c r="BV260" s="80"/>
      <c r="BW260" s="80"/>
      <c r="BX260" s="80"/>
      <c r="BY260" s="81"/>
      <c r="BZ260" s="90"/>
      <c r="CA260" s="91"/>
      <c r="CB260" s="91"/>
      <c r="CC260" s="91"/>
      <c r="CD260" s="91"/>
      <c r="CE260" s="91"/>
      <c r="CF260" s="91"/>
      <c r="CG260" s="91"/>
      <c r="CH260" s="92"/>
      <c r="CI260" s="87"/>
      <c r="CJ260" s="88"/>
      <c r="CK260" s="88"/>
      <c r="CL260" s="88"/>
      <c r="CM260" s="88"/>
      <c r="CN260" s="88"/>
      <c r="CO260" s="88"/>
      <c r="CP260" s="88"/>
      <c r="CQ260" s="88"/>
      <c r="CR260" s="88"/>
      <c r="CS260" s="89"/>
      <c r="CT260" s="87"/>
      <c r="CU260" s="88"/>
      <c r="CV260" s="88"/>
      <c r="CW260" s="88"/>
      <c r="CX260" s="88"/>
      <c r="CY260" s="88"/>
      <c r="CZ260" s="88"/>
      <c r="DA260" s="88"/>
      <c r="DB260" s="88"/>
      <c r="DC260" s="88"/>
      <c r="DD260" s="89"/>
      <c r="DE260" s="87"/>
      <c r="DF260" s="88"/>
      <c r="DG260" s="88"/>
      <c r="DH260" s="88"/>
      <c r="DI260" s="88"/>
      <c r="DJ260" s="88"/>
      <c r="DK260" s="88"/>
      <c r="DL260" s="88"/>
      <c r="DM260" s="88"/>
      <c r="DN260" s="88"/>
      <c r="DO260" s="89"/>
      <c r="DP260" s="87"/>
      <c r="DQ260" s="88"/>
      <c r="DR260" s="88"/>
      <c r="DS260" s="88"/>
      <c r="DT260" s="88"/>
      <c r="DU260" s="88"/>
      <c r="DV260" s="88"/>
      <c r="DW260" s="88"/>
      <c r="DX260" s="88"/>
      <c r="DY260" s="89"/>
      <c r="DZ260" s="87"/>
      <c r="EA260" s="88"/>
      <c r="EB260" s="88"/>
      <c r="EC260" s="88"/>
      <c r="ED260" s="88"/>
      <c r="EE260" s="88"/>
      <c r="EF260" s="88"/>
      <c r="EG260" s="88"/>
      <c r="EH260" s="88"/>
      <c r="EI260" s="89"/>
      <c r="EJ260" s="79"/>
      <c r="EK260" s="80"/>
      <c r="EL260" s="80"/>
      <c r="EM260" s="80"/>
      <c r="EN260" s="80"/>
      <c r="EO260" s="80"/>
      <c r="EP260" s="80"/>
      <c r="EQ260" s="80"/>
      <c r="ER260" s="80"/>
      <c r="ES260" s="81"/>
      <c r="ET260" s="87"/>
      <c r="EU260" s="88"/>
      <c r="EV260" s="88"/>
      <c r="EW260" s="88"/>
      <c r="EX260" s="88"/>
      <c r="EY260" s="88"/>
      <c r="EZ260" s="88"/>
      <c r="FA260" s="88"/>
      <c r="FB260" s="88"/>
      <c r="FC260" s="88"/>
      <c r="FD260" s="88"/>
      <c r="FE260" s="89"/>
    </row>
    <row r="261" spans="1:161" s="2" customFormat="1" ht="12.75">
      <c r="A261" s="150"/>
      <c r="B261" s="151"/>
      <c r="C261" s="151"/>
      <c r="D261" s="151"/>
      <c r="E261" s="151"/>
      <c r="F261" s="151"/>
      <c r="G261" s="151"/>
      <c r="H261" s="152"/>
      <c r="I261" s="159"/>
      <c r="J261" s="160"/>
      <c r="K261" s="160"/>
      <c r="L261" s="160"/>
      <c r="M261" s="160"/>
      <c r="N261" s="160"/>
      <c r="O261" s="160"/>
      <c r="P261" s="160"/>
      <c r="Q261" s="160"/>
      <c r="R261" s="161"/>
      <c r="S261" s="159"/>
      <c r="T261" s="160"/>
      <c r="U261" s="160"/>
      <c r="V261" s="160"/>
      <c r="W261" s="160"/>
      <c r="X261" s="160"/>
      <c r="Y261" s="160"/>
      <c r="Z261" s="160"/>
      <c r="AA261" s="160"/>
      <c r="AB261" s="161"/>
      <c r="AC261" s="159"/>
      <c r="AD261" s="160"/>
      <c r="AE261" s="160"/>
      <c r="AF261" s="160"/>
      <c r="AG261" s="160"/>
      <c r="AH261" s="160"/>
      <c r="AI261" s="160"/>
      <c r="AJ261" s="160"/>
      <c r="AK261" s="160"/>
      <c r="AL261" s="161"/>
      <c r="AM261" s="159"/>
      <c r="AN261" s="160"/>
      <c r="AO261" s="160"/>
      <c r="AP261" s="160"/>
      <c r="AQ261" s="160"/>
      <c r="AR261" s="160"/>
      <c r="AS261" s="160"/>
      <c r="AT261" s="160"/>
      <c r="AU261" s="160"/>
      <c r="AV261" s="161"/>
      <c r="AW261" s="159"/>
      <c r="AX261" s="160"/>
      <c r="AY261" s="160"/>
      <c r="AZ261" s="160"/>
      <c r="BA261" s="160"/>
      <c r="BB261" s="160"/>
      <c r="BC261" s="160"/>
      <c r="BD261" s="160"/>
      <c r="BE261" s="160"/>
      <c r="BF261" s="161"/>
      <c r="BG261" s="79"/>
      <c r="BH261" s="80"/>
      <c r="BI261" s="80"/>
      <c r="BJ261" s="80"/>
      <c r="BK261" s="80"/>
      <c r="BL261" s="80"/>
      <c r="BM261" s="80"/>
      <c r="BN261" s="80"/>
      <c r="BO261" s="80"/>
      <c r="BP261" s="81"/>
      <c r="BQ261" s="79"/>
      <c r="BR261" s="80"/>
      <c r="BS261" s="80"/>
      <c r="BT261" s="80"/>
      <c r="BU261" s="80"/>
      <c r="BV261" s="80"/>
      <c r="BW261" s="80"/>
      <c r="BX261" s="80"/>
      <c r="BY261" s="81"/>
      <c r="BZ261" s="90"/>
      <c r="CA261" s="91"/>
      <c r="CB261" s="91"/>
      <c r="CC261" s="91"/>
      <c r="CD261" s="91"/>
      <c r="CE261" s="91"/>
      <c r="CF261" s="91"/>
      <c r="CG261" s="91"/>
      <c r="CH261" s="92"/>
      <c r="CI261" s="87"/>
      <c r="CJ261" s="88"/>
      <c r="CK261" s="88"/>
      <c r="CL261" s="88"/>
      <c r="CM261" s="88"/>
      <c r="CN261" s="88"/>
      <c r="CO261" s="88"/>
      <c r="CP261" s="88"/>
      <c r="CQ261" s="88"/>
      <c r="CR261" s="88"/>
      <c r="CS261" s="89"/>
      <c r="CT261" s="87"/>
      <c r="CU261" s="88"/>
      <c r="CV261" s="88"/>
      <c r="CW261" s="88"/>
      <c r="CX261" s="88"/>
      <c r="CY261" s="88"/>
      <c r="CZ261" s="88"/>
      <c r="DA261" s="88"/>
      <c r="DB261" s="88"/>
      <c r="DC261" s="88"/>
      <c r="DD261" s="89"/>
      <c r="DE261" s="87"/>
      <c r="DF261" s="88"/>
      <c r="DG261" s="88"/>
      <c r="DH261" s="88"/>
      <c r="DI261" s="88"/>
      <c r="DJ261" s="88"/>
      <c r="DK261" s="88"/>
      <c r="DL261" s="88"/>
      <c r="DM261" s="88"/>
      <c r="DN261" s="88"/>
      <c r="DO261" s="89"/>
      <c r="DP261" s="87"/>
      <c r="DQ261" s="88"/>
      <c r="DR261" s="88"/>
      <c r="DS261" s="88"/>
      <c r="DT261" s="88"/>
      <c r="DU261" s="88"/>
      <c r="DV261" s="88"/>
      <c r="DW261" s="88"/>
      <c r="DX261" s="88"/>
      <c r="DY261" s="89"/>
      <c r="DZ261" s="87"/>
      <c r="EA261" s="88"/>
      <c r="EB261" s="88"/>
      <c r="EC261" s="88"/>
      <c r="ED261" s="88"/>
      <c r="EE261" s="88"/>
      <c r="EF261" s="88"/>
      <c r="EG261" s="88"/>
      <c r="EH261" s="88"/>
      <c r="EI261" s="89"/>
      <c r="EJ261" s="79"/>
      <c r="EK261" s="80"/>
      <c r="EL261" s="80"/>
      <c r="EM261" s="80"/>
      <c r="EN261" s="80"/>
      <c r="EO261" s="80"/>
      <c r="EP261" s="80"/>
      <c r="EQ261" s="80"/>
      <c r="ER261" s="80"/>
      <c r="ES261" s="81"/>
      <c r="ET261" s="87"/>
      <c r="EU261" s="88"/>
      <c r="EV261" s="88"/>
      <c r="EW261" s="88"/>
      <c r="EX261" s="88"/>
      <c r="EY261" s="88"/>
      <c r="EZ261" s="88"/>
      <c r="FA261" s="88"/>
      <c r="FB261" s="88"/>
      <c r="FC261" s="88"/>
      <c r="FD261" s="88"/>
      <c r="FE261" s="89"/>
    </row>
    <row r="262" spans="1:161" s="2" customFormat="1" ht="156" customHeight="1">
      <c r="A262" s="144" t="s">
        <v>353</v>
      </c>
      <c r="B262" s="145"/>
      <c r="C262" s="145"/>
      <c r="D262" s="145"/>
      <c r="E262" s="145"/>
      <c r="F262" s="145"/>
      <c r="G262" s="145"/>
      <c r="H262" s="146"/>
      <c r="I262" s="153" t="s">
        <v>355</v>
      </c>
      <c r="J262" s="154"/>
      <c r="K262" s="154"/>
      <c r="L262" s="154"/>
      <c r="M262" s="154"/>
      <c r="N262" s="154"/>
      <c r="O262" s="154"/>
      <c r="P262" s="154"/>
      <c r="Q262" s="154"/>
      <c r="R262" s="155"/>
      <c r="S262" s="153" t="s">
        <v>498</v>
      </c>
      <c r="T262" s="154"/>
      <c r="U262" s="154"/>
      <c r="V262" s="154"/>
      <c r="W262" s="154"/>
      <c r="X262" s="154"/>
      <c r="Y262" s="154"/>
      <c r="Z262" s="154"/>
      <c r="AA262" s="154"/>
      <c r="AB262" s="155"/>
      <c r="AC262" s="153" t="s">
        <v>375</v>
      </c>
      <c r="AD262" s="154"/>
      <c r="AE262" s="154"/>
      <c r="AF262" s="154"/>
      <c r="AG262" s="154"/>
      <c r="AH262" s="154"/>
      <c r="AI262" s="154"/>
      <c r="AJ262" s="154"/>
      <c r="AK262" s="154"/>
      <c r="AL262" s="155"/>
      <c r="AM262" s="153" t="s">
        <v>539</v>
      </c>
      <c r="AN262" s="154"/>
      <c r="AO262" s="154"/>
      <c r="AP262" s="154"/>
      <c r="AQ262" s="154"/>
      <c r="AR262" s="154"/>
      <c r="AS262" s="154"/>
      <c r="AT262" s="154"/>
      <c r="AU262" s="154"/>
      <c r="AV262" s="155"/>
      <c r="AW262" s="153"/>
      <c r="AX262" s="154"/>
      <c r="AY262" s="154"/>
      <c r="AZ262" s="154"/>
      <c r="BA262" s="154"/>
      <c r="BB262" s="154"/>
      <c r="BC262" s="154"/>
      <c r="BD262" s="154"/>
      <c r="BE262" s="154"/>
      <c r="BF262" s="155"/>
      <c r="BG262" s="79" t="s">
        <v>358</v>
      </c>
      <c r="BH262" s="80"/>
      <c r="BI262" s="80"/>
      <c r="BJ262" s="80"/>
      <c r="BK262" s="80"/>
      <c r="BL262" s="80"/>
      <c r="BM262" s="80"/>
      <c r="BN262" s="80"/>
      <c r="BO262" s="80"/>
      <c r="BP262" s="81"/>
      <c r="BQ262" s="79" t="s">
        <v>351</v>
      </c>
      <c r="BR262" s="80"/>
      <c r="BS262" s="80"/>
      <c r="BT262" s="80"/>
      <c r="BU262" s="80"/>
      <c r="BV262" s="80"/>
      <c r="BW262" s="80"/>
      <c r="BX262" s="80"/>
      <c r="BY262" s="81"/>
      <c r="BZ262" s="90"/>
      <c r="CA262" s="91"/>
      <c r="CB262" s="91"/>
      <c r="CC262" s="91"/>
      <c r="CD262" s="91"/>
      <c r="CE262" s="91"/>
      <c r="CF262" s="91"/>
      <c r="CG262" s="91"/>
      <c r="CH262" s="92"/>
      <c r="CI262" s="87">
        <v>4</v>
      </c>
      <c r="CJ262" s="88"/>
      <c r="CK262" s="88"/>
      <c r="CL262" s="88"/>
      <c r="CM262" s="88"/>
      <c r="CN262" s="88"/>
      <c r="CO262" s="88"/>
      <c r="CP262" s="88"/>
      <c r="CQ262" s="88"/>
      <c r="CR262" s="88"/>
      <c r="CS262" s="89"/>
      <c r="CT262" s="87">
        <v>3</v>
      </c>
      <c r="CU262" s="88"/>
      <c r="CV262" s="88"/>
      <c r="CW262" s="88"/>
      <c r="CX262" s="88"/>
      <c r="CY262" s="88"/>
      <c r="CZ262" s="88"/>
      <c r="DA262" s="88"/>
      <c r="DB262" s="88"/>
      <c r="DC262" s="88"/>
      <c r="DD262" s="89"/>
      <c r="DE262" s="64" t="s">
        <v>352</v>
      </c>
      <c r="DF262" s="65"/>
      <c r="DG262" s="65"/>
      <c r="DH262" s="65"/>
      <c r="DI262" s="65"/>
      <c r="DJ262" s="65"/>
      <c r="DK262" s="65"/>
      <c r="DL262" s="65"/>
      <c r="DM262" s="65"/>
      <c r="DN262" s="65"/>
      <c r="DO262" s="66"/>
      <c r="DP262" s="87"/>
      <c r="DQ262" s="88"/>
      <c r="DR262" s="88"/>
      <c r="DS262" s="88"/>
      <c r="DT262" s="88"/>
      <c r="DU262" s="88"/>
      <c r="DV262" s="88"/>
      <c r="DW262" s="88"/>
      <c r="DX262" s="88"/>
      <c r="DY262" s="89"/>
      <c r="DZ262" s="87"/>
      <c r="EA262" s="88"/>
      <c r="EB262" s="88"/>
      <c r="EC262" s="88"/>
      <c r="ED262" s="88"/>
      <c r="EE262" s="88"/>
      <c r="EF262" s="88"/>
      <c r="EG262" s="88"/>
      <c r="EH262" s="88"/>
      <c r="EI262" s="89"/>
      <c r="EJ262" s="79"/>
      <c r="EK262" s="80"/>
      <c r="EL262" s="80"/>
      <c r="EM262" s="80"/>
      <c r="EN262" s="80"/>
      <c r="EO262" s="80"/>
      <c r="EP262" s="80"/>
      <c r="EQ262" s="80"/>
      <c r="ER262" s="80"/>
      <c r="ES262" s="81"/>
      <c r="ET262" s="87"/>
      <c r="EU262" s="88"/>
      <c r="EV262" s="88"/>
      <c r="EW262" s="88"/>
      <c r="EX262" s="88"/>
      <c r="EY262" s="88"/>
      <c r="EZ262" s="88"/>
      <c r="FA262" s="88"/>
      <c r="FB262" s="88"/>
      <c r="FC262" s="88"/>
      <c r="FD262" s="88"/>
      <c r="FE262" s="89"/>
    </row>
    <row r="263" spans="1:161" s="2" customFormat="1" ht="12.75">
      <c r="A263" s="147"/>
      <c r="B263" s="148"/>
      <c r="C263" s="148"/>
      <c r="D263" s="148"/>
      <c r="E263" s="148"/>
      <c r="F263" s="148"/>
      <c r="G263" s="148"/>
      <c r="H263" s="149"/>
      <c r="I263" s="156"/>
      <c r="J263" s="157"/>
      <c r="K263" s="157"/>
      <c r="L263" s="157"/>
      <c r="M263" s="157"/>
      <c r="N263" s="157"/>
      <c r="O263" s="157"/>
      <c r="P263" s="157"/>
      <c r="Q263" s="157"/>
      <c r="R263" s="158"/>
      <c r="S263" s="156"/>
      <c r="T263" s="157"/>
      <c r="U263" s="157"/>
      <c r="V263" s="157"/>
      <c r="W263" s="157"/>
      <c r="X263" s="157"/>
      <c r="Y263" s="157"/>
      <c r="Z263" s="157"/>
      <c r="AA263" s="157"/>
      <c r="AB263" s="158"/>
      <c r="AC263" s="156"/>
      <c r="AD263" s="157"/>
      <c r="AE263" s="157"/>
      <c r="AF263" s="157"/>
      <c r="AG263" s="157"/>
      <c r="AH263" s="157"/>
      <c r="AI263" s="157"/>
      <c r="AJ263" s="157"/>
      <c r="AK263" s="157"/>
      <c r="AL263" s="158"/>
      <c r="AM263" s="156"/>
      <c r="AN263" s="157"/>
      <c r="AO263" s="157"/>
      <c r="AP263" s="157"/>
      <c r="AQ263" s="157"/>
      <c r="AR263" s="157"/>
      <c r="AS263" s="157"/>
      <c r="AT263" s="157"/>
      <c r="AU263" s="157"/>
      <c r="AV263" s="158"/>
      <c r="AW263" s="156"/>
      <c r="AX263" s="157"/>
      <c r="AY263" s="157"/>
      <c r="AZ263" s="157"/>
      <c r="BA263" s="157"/>
      <c r="BB263" s="157"/>
      <c r="BC263" s="157"/>
      <c r="BD263" s="157"/>
      <c r="BE263" s="157"/>
      <c r="BF263" s="158"/>
      <c r="BG263" s="79"/>
      <c r="BH263" s="80"/>
      <c r="BI263" s="80"/>
      <c r="BJ263" s="80"/>
      <c r="BK263" s="80"/>
      <c r="BL263" s="80"/>
      <c r="BM263" s="80"/>
      <c r="BN263" s="80"/>
      <c r="BO263" s="80"/>
      <c r="BP263" s="81"/>
      <c r="BQ263" s="79"/>
      <c r="BR263" s="80"/>
      <c r="BS263" s="80"/>
      <c r="BT263" s="80"/>
      <c r="BU263" s="80"/>
      <c r="BV263" s="80"/>
      <c r="BW263" s="80"/>
      <c r="BX263" s="80"/>
      <c r="BY263" s="81"/>
      <c r="BZ263" s="90"/>
      <c r="CA263" s="91"/>
      <c r="CB263" s="91"/>
      <c r="CC263" s="91"/>
      <c r="CD263" s="91"/>
      <c r="CE263" s="91"/>
      <c r="CF263" s="91"/>
      <c r="CG263" s="91"/>
      <c r="CH263" s="92"/>
      <c r="CI263" s="87"/>
      <c r="CJ263" s="88"/>
      <c r="CK263" s="88"/>
      <c r="CL263" s="88"/>
      <c r="CM263" s="88"/>
      <c r="CN263" s="88"/>
      <c r="CO263" s="88"/>
      <c r="CP263" s="88"/>
      <c r="CQ263" s="88"/>
      <c r="CR263" s="88"/>
      <c r="CS263" s="89"/>
      <c r="CT263" s="87"/>
      <c r="CU263" s="88"/>
      <c r="CV263" s="88"/>
      <c r="CW263" s="88"/>
      <c r="CX263" s="88"/>
      <c r="CY263" s="88"/>
      <c r="CZ263" s="88"/>
      <c r="DA263" s="88"/>
      <c r="DB263" s="88"/>
      <c r="DC263" s="88"/>
      <c r="DD263" s="89"/>
      <c r="DE263" s="87"/>
      <c r="DF263" s="88"/>
      <c r="DG263" s="88"/>
      <c r="DH263" s="88"/>
      <c r="DI263" s="88"/>
      <c r="DJ263" s="88"/>
      <c r="DK263" s="88"/>
      <c r="DL263" s="88"/>
      <c r="DM263" s="88"/>
      <c r="DN263" s="88"/>
      <c r="DO263" s="89"/>
      <c r="DP263" s="87"/>
      <c r="DQ263" s="88"/>
      <c r="DR263" s="88"/>
      <c r="DS263" s="88"/>
      <c r="DT263" s="88"/>
      <c r="DU263" s="88"/>
      <c r="DV263" s="88"/>
      <c r="DW263" s="88"/>
      <c r="DX263" s="88"/>
      <c r="DY263" s="89"/>
      <c r="DZ263" s="87"/>
      <c r="EA263" s="88"/>
      <c r="EB263" s="88"/>
      <c r="EC263" s="88"/>
      <c r="ED263" s="88"/>
      <c r="EE263" s="88"/>
      <c r="EF263" s="88"/>
      <c r="EG263" s="88"/>
      <c r="EH263" s="88"/>
      <c r="EI263" s="89"/>
      <c r="EJ263" s="79"/>
      <c r="EK263" s="80"/>
      <c r="EL263" s="80"/>
      <c r="EM263" s="80"/>
      <c r="EN263" s="80"/>
      <c r="EO263" s="80"/>
      <c r="EP263" s="80"/>
      <c r="EQ263" s="80"/>
      <c r="ER263" s="80"/>
      <c r="ES263" s="81"/>
      <c r="ET263" s="87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9"/>
    </row>
    <row r="264" spans="1:161" s="2" customFormat="1" ht="12.75">
      <c r="A264" s="150"/>
      <c r="B264" s="151"/>
      <c r="C264" s="151"/>
      <c r="D264" s="151"/>
      <c r="E264" s="151"/>
      <c r="F264" s="151"/>
      <c r="G264" s="151"/>
      <c r="H264" s="152"/>
      <c r="I264" s="159"/>
      <c r="J264" s="160"/>
      <c r="K264" s="160"/>
      <c r="L264" s="160"/>
      <c r="M264" s="160"/>
      <c r="N264" s="160"/>
      <c r="O264" s="160"/>
      <c r="P264" s="160"/>
      <c r="Q264" s="160"/>
      <c r="R264" s="161"/>
      <c r="S264" s="159"/>
      <c r="T264" s="160"/>
      <c r="U264" s="160"/>
      <c r="V264" s="160"/>
      <c r="W264" s="160"/>
      <c r="X264" s="160"/>
      <c r="Y264" s="160"/>
      <c r="Z264" s="160"/>
      <c r="AA264" s="160"/>
      <c r="AB264" s="161"/>
      <c r="AC264" s="159"/>
      <c r="AD264" s="160"/>
      <c r="AE264" s="160"/>
      <c r="AF264" s="160"/>
      <c r="AG264" s="160"/>
      <c r="AH264" s="160"/>
      <c r="AI264" s="160"/>
      <c r="AJ264" s="160"/>
      <c r="AK264" s="160"/>
      <c r="AL264" s="161"/>
      <c r="AM264" s="159"/>
      <c r="AN264" s="160"/>
      <c r="AO264" s="160"/>
      <c r="AP264" s="160"/>
      <c r="AQ264" s="160"/>
      <c r="AR264" s="160"/>
      <c r="AS264" s="160"/>
      <c r="AT264" s="160"/>
      <c r="AU264" s="160"/>
      <c r="AV264" s="161"/>
      <c r="AW264" s="159"/>
      <c r="AX264" s="160"/>
      <c r="AY264" s="160"/>
      <c r="AZ264" s="160"/>
      <c r="BA264" s="160"/>
      <c r="BB264" s="160"/>
      <c r="BC264" s="160"/>
      <c r="BD264" s="160"/>
      <c r="BE264" s="160"/>
      <c r="BF264" s="161"/>
      <c r="BG264" s="79"/>
      <c r="BH264" s="80"/>
      <c r="BI264" s="80"/>
      <c r="BJ264" s="80"/>
      <c r="BK264" s="80"/>
      <c r="BL264" s="80"/>
      <c r="BM264" s="80"/>
      <c r="BN264" s="80"/>
      <c r="BO264" s="80"/>
      <c r="BP264" s="81"/>
      <c r="BQ264" s="79"/>
      <c r="BR264" s="80"/>
      <c r="BS264" s="80"/>
      <c r="BT264" s="80"/>
      <c r="BU264" s="80"/>
      <c r="BV264" s="80"/>
      <c r="BW264" s="80"/>
      <c r="BX264" s="80"/>
      <c r="BY264" s="81"/>
      <c r="BZ264" s="90"/>
      <c r="CA264" s="91"/>
      <c r="CB264" s="91"/>
      <c r="CC264" s="91"/>
      <c r="CD264" s="91"/>
      <c r="CE264" s="91"/>
      <c r="CF264" s="91"/>
      <c r="CG264" s="91"/>
      <c r="CH264" s="92"/>
      <c r="CI264" s="87"/>
      <c r="CJ264" s="88"/>
      <c r="CK264" s="88"/>
      <c r="CL264" s="88"/>
      <c r="CM264" s="88"/>
      <c r="CN264" s="88"/>
      <c r="CO264" s="88"/>
      <c r="CP264" s="88"/>
      <c r="CQ264" s="88"/>
      <c r="CR264" s="88"/>
      <c r="CS264" s="89"/>
      <c r="CT264" s="87"/>
      <c r="CU264" s="88"/>
      <c r="CV264" s="88"/>
      <c r="CW264" s="88"/>
      <c r="CX264" s="88"/>
      <c r="CY264" s="88"/>
      <c r="CZ264" s="88"/>
      <c r="DA264" s="88"/>
      <c r="DB264" s="88"/>
      <c r="DC264" s="88"/>
      <c r="DD264" s="89"/>
      <c r="DE264" s="87"/>
      <c r="DF264" s="88"/>
      <c r="DG264" s="88"/>
      <c r="DH264" s="88"/>
      <c r="DI264" s="88"/>
      <c r="DJ264" s="88"/>
      <c r="DK264" s="88"/>
      <c r="DL264" s="88"/>
      <c r="DM264" s="88"/>
      <c r="DN264" s="88"/>
      <c r="DO264" s="89"/>
      <c r="DP264" s="87"/>
      <c r="DQ264" s="88"/>
      <c r="DR264" s="88"/>
      <c r="DS264" s="88"/>
      <c r="DT264" s="88"/>
      <c r="DU264" s="88"/>
      <c r="DV264" s="88"/>
      <c r="DW264" s="88"/>
      <c r="DX264" s="88"/>
      <c r="DY264" s="89"/>
      <c r="DZ264" s="87"/>
      <c r="EA264" s="88"/>
      <c r="EB264" s="88"/>
      <c r="EC264" s="88"/>
      <c r="ED264" s="88"/>
      <c r="EE264" s="88"/>
      <c r="EF264" s="88"/>
      <c r="EG264" s="88"/>
      <c r="EH264" s="88"/>
      <c r="EI264" s="89"/>
      <c r="EJ264" s="79"/>
      <c r="EK264" s="80"/>
      <c r="EL264" s="80"/>
      <c r="EM264" s="80"/>
      <c r="EN264" s="80"/>
      <c r="EO264" s="80"/>
      <c r="EP264" s="80"/>
      <c r="EQ264" s="80"/>
      <c r="ER264" s="80"/>
      <c r="ES264" s="81"/>
      <c r="ET264" s="87"/>
      <c r="EU264" s="88"/>
      <c r="EV264" s="88"/>
      <c r="EW264" s="88"/>
      <c r="EX264" s="88"/>
      <c r="EY264" s="88"/>
      <c r="EZ264" s="88"/>
      <c r="FA264" s="88"/>
      <c r="FB264" s="88"/>
      <c r="FC264" s="88"/>
      <c r="FD264" s="88"/>
      <c r="FE264" s="89"/>
    </row>
    <row r="265" spans="1:161" s="2" customFormat="1" ht="156" customHeight="1">
      <c r="A265" s="144" t="s">
        <v>500</v>
      </c>
      <c r="B265" s="145"/>
      <c r="C265" s="145"/>
      <c r="D265" s="145"/>
      <c r="E265" s="145"/>
      <c r="F265" s="145"/>
      <c r="G265" s="145"/>
      <c r="H265" s="146"/>
      <c r="I265" s="153" t="s">
        <v>355</v>
      </c>
      <c r="J265" s="154"/>
      <c r="K265" s="154"/>
      <c r="L265" s="154"/>
      <c r="M265" s="154"/>
      <c r="N265" s="154"/>
      <c r="O265" s="154"/>
      <c r="P265" s="154"/>
      <c r="Q265" s="154"/>
      <c r="R265" s="155"/>
      <c r="S265" s="153" t="s">
        <v>498</v>
      </c>
      <c r="T265" s="154"/>
      <c r="U265" s="154"/>
      <c r="V265" s="154"/>
      <c r="W265" s="154"/>
      <c r="X265" s="154"/>
      <c r="Y265" s="154"/>
      <c r="Z265" s="154"/>
      <c r="AA265" s="154"/>
      <c r="AB265" s="155"/>
      <c r="AC265" s="153" t="s">
        <v>375</v>
      </c>
      <c r="AD265" s="154"/>
      <c r="AE265" s="154"/>
      <c r="AF265" s="154"/>
      <c r="AG265" s="154"/>
      <c r="AH265" s="154"/>
      <c r="AI265" s="154"/>
      <c r="AJ265" s="154"/>
      <c r="AK265" s="154"/>
      <c r="AL265" s="155"/>
      <c r="AM265" s="153" t="s">
        <v>540</v>
      </c>
      <c r="AN265" s="154"/>
      <c r="AO265" s="154"/>
      <c r="AP265" s="154"/>
      <c r="AQ265" s="154"/>
      <c r="AR265" s="154"/>
      <c r="AS265" s="154"/>
      <c r="AT265" s="154"/>
      <c r="AU265" s="154"/>
      <c r="AV265" s="155"/>
      <c r="AW265" s="153"/>
      <c r="AX265" s="154"/>
      <c r="AY265" s="154"/>
      <c r="AZ265" s="154"/>
      <c r="BA265" s="154"/>
      <c r="BB265" s="154"/>
      <c r="BC265" s="154"/>
      <c r="BD265" s="154"/>
      <c r="BE265" s="154"/>
      <c r="BF265" s="155"/>
      <c r="BG265" s="79" t="s">
        <v>358</v>
      </c>
      <c r="BH265" s="80"/>
      <c r="BI265" s="80"/>
      <c r="BJ265" s="80"/>
      <c r="BK265" s="80"/>
      <c r="BL265" s="80"/>
      <c r="BM265" s="80"/>
      <c r="BN265" s="80"/>
      <c r="BO265" s="80"/>
      <c r="BP265" s="81"/>
      <c r="BQ265" s="79" t="s">
        <v>351</v>
      </c>
      <c r="BR265" s="80"/>
      <c r="BS265" s="80"/>
      <c r="BT265" s="80"/>
      <c r="BU265" s="80"/>
      <c r="BV265" s="80"/>
      <c r="BW265" s="80"/>
      <c r="BX265" s="80"/>
      <c r="BY265" s="81"/>
      <c r="BZ265" s="90"/>
      <c r="CA265" s="91"/>
      <c r="CB265" s="91"/>
      <c r="CC265" s="91"/>
      <c r="CD265" s="91"/>
      <c r="CE265" s="91"/>
      <c r="CF265" s="91"/>
      <c r="CG265" s="91"/>
      <c r="CH265" s="92"/>
      <c r="CI265" s="87"/>
      <c r="CJ265" s="88"/>
      <c r="CK265" s="88"/>
      <c r="CL265" s="88"/>
      <c r="CM265" s="88"/>
      <c r="CN265" s="88"/>
      <c r="CO265" s="88"/>
      <c r="CP265" s="88"/>
      <c r="CQ265" s="88"/>
      <c r="CR265" s="88"/>
      <c r="CS265" s="89"/>
      <c r="CT265" s="87">
        <v>4</v>
      </c>
      <c r="CU265" s="88"/>
      <c r="CV265" s="88"/>
      <c r="CW265" s="88"/>
      <c r="CX265" s="88"/>
      <c r="CY265" s="88"/>
      <c r="CZ265" s="88"/>
      <c r="DA265" s="88"/>
      <c r="DB265" s="88"/>
      <c r="DC265" s="88"/>
      <c r="DD265" s="89"/>
      <c r="DE265" s="64" t="s">
        <v>541</v>
      </c>
      <c r="DF265" s="65"/>
      <c r="DG265" s="65"/>
      <c r="DH265" s="65"/>
      <c r="DI265" s="65"/>
      <c r="DJ265" s="65"/>
      <c r="DK265" s="65"/>
      <c r="DL265" s="65"/>
      <c r="DM265" s="65"/>
      <c r="DN265" s="65"/>
      <c r="DO265" s="66"/>
      <c r="DP265" s="87"/>
      <c r="DQ265" s="88"/>
      <c r="DR265" s="88"/>
      <c r="DS265" s="88"/>
      <c r="DT265" s="88"/>
      <c r="DU265" s="88"/>
      <c r="DV265" s="88"/>
      <c r="DW265" s="88"/>
      <c r="DX265" s="88"/>
      <c r="DY265" s="89"/>
      <c r="DZ265" s="87"/>
      <c r="EA265" s="88"/>
      <c r="EB265" s="88"/>
      <c r="EC265" s="88"/>
      <c r="ED265" s="88"/>
      <c r="EE265" s="88"/>
      <c r="EF265" s="88"/>
      <c r="EG265" s="88"/>
      <c r="EH265" s="88"/>
      <c r="EI265" s="89"/>
      <c r="EJ265" s="79"/>
      <c r="EK265" s="80"/>
      <c r="EL265" s="80"/>
      <c r="EM265" s="80"/>
      <c r="EN265" s="80"/>
      <c r="EO265" s="80"/>
      <c r="EP265" s="80"/>
      <c r="EQ265" s="80"/>
      <c r="ER265" s="80"/>
      <c r="ES265" s="81"/>
      <c r="ET265" s="87"/>
      <c r="EU265" s="88"/>
      <c r="EV265" s="88"/>
      <c r="EW265" s="88"/>
      <c r="EX265" s="88"/>
      <c r="EY265" s="88"/>
      <c r="EZ265" s="88"/>
      <c r="FA265" s="88"/>
      <c r="FB265" s="88"/>
      <c r="FC265" s="88"/>
      <c r="FD265" s="88"/>
      <c r="FE265" s="89"/>
    </row>
    <row r="266" spans="1:161" s="2" customFormat="1" ht="12.75">
      <c r="A266" s="147"/>
      <c r="B266" s="148"/>
      <c r="C266" s="148"/>
      <c r="D266" s="148"/>
      <c r="E266" s="148"/>
      <c r="F266" s="148"/>
      <c r="G266" s="148"/>
      <c r="H266" s="149"/>
      <c r="I266" s="156"/>
      <c r="J266" s="157"/>
      <c r="K266" s="157"/>
      <c r="L266" s="157"/>
      <c r="M266" s="157"/>
      <c r="N266" s="157"/>
      <c r="O266" s="157"/>
      <c r="P266" s="157"/>
      <c r="Q266" s="157"/>
      <c r="R266" s="158"/>
      <c r="S266" s="156"/>
      <c r="T266" s="157"/>
      <c r="U266" s="157"/>
      <c r="V266" s="157"/>
      <c r="W266" s="157"/>
      <c r="X266" s="157"/>
      <c r="Y266" s="157"/>
      <c r="Z266" s="157"/>
      <c r="AA266" s="157"/>
      <c r="AB266" s="158"/>
      <c r="AC266" s="156"/>
      <c r="AD266" s="157"/>
      <c r="AE266" s="157"/>
      <c r="AF266" s="157"/>
      <c r="AG266" s="157"/>
      <c r="AH266" s="157"/>
      <c r="AI266" s="157"/>
      <c r="AJ266" s="157"/>
      <c r="AK266" s="157"/>
      <c r="AL266" s="158"/>
      <c r="AM266" s="156"/>
      <c r="AN266" s="157"/>
      <c r="AO266" s="157"/>
      <c r="AP266" s="157"/>
      <c r="AQ266" s="157"/>
      <c r="AR266" s="157"/>
      <c r="AS266" s="157"/>
      <c r="AT266" s="157"/>
      <c r="AU266" s="157"/>
      <c r="AV266" s="158"/>
      <c r="AW266" s="156"/>
      <c r="AX266" s="157"/>
      <c r="AY266" s="157"/>
      <c r="AZ266" s="157"/>
      <c r="BA266" s="157"/>
      <c r="BB266" s="157"/>
      <c r="BC266" s="157"/>
      <c r="BD266" s="157"/>
      <c r="BE266" s="157"/>
      <c r="BF266" s="158"/>
      <c r="BG266" s="79"/>
      <c r="BH266" s="80"/>
      <c r="BI266" s="80"/>
      <c r="BJ266" s="80"/>
      <c r="BK266" s="80"/>
      <c r="BL266" s="80"/>
      <c r="BM266" s="80"/>
      <c r="BN266" s="80"/>
      <c r="BO266" s="80"/>
      <c r="BP266" s="81"/>
      <c r="BQ266" s="79"/>
      <c r="BR266" s="80"/>
      <c r="BS266" s="80"/>
      <c r="BT266" s="80"/>
      <c r="BU266" s="80"/>
      <c r="BV266" s="80"/>
      <c r="BW266" s="80"/>
      <c r="BX266" s="80"/>
      <c r="BY266" s="81"/>
      <c r="BZ266" s="90"/>
      <c r="CA266" s="91"/>
      <c r="CB266" s="91"/>
      <c r="CC266" s="91"/>
      <c r="CD266" s="91"/>
      <c r="CE266" s="91"/>
      <c r="CF266" s="91"/>
      <c r="CG266" s="91"/>
      <c r="CH266" s="92"/>
      <c r="CI266" s="87"/>
      <c r="CJ266" s="88"/>
      <c r="CK266" s="88"/>
      <c r="CL266" s="88"/>
      <c r="CM266" s="88"/>
      <c r="CN266" s="88"/>
      <c r="CO266" s="88"/>
      <c r="CP266" s="88"/>
      <c r="CQ266" s="88"/>
      <c r="CR266" s="88"/>
      <c r="CS266" s="89"/>
      <c r="CT266" s="87"/>
      <c r="CU266" s="88"/>
      <c r="CV266" s="88"/>
      <c r="CW266" s="88"/>
      <c r="CX266" s="88"/>
      <c r="CY266" s="88"/>
      <c r="CZ266" s="88"/>
      <c r="DA266" s="88"/>
      <c r="DB266" s="88"/>
      <c r="DC266" s="88"/>
      <c r="DD266" s="89"/>
      <c r="DE266" s="87"/>
      <c r="DF266" s="88"/>
      <c r="DG266" s="88"/>
      <c r="DH266" s="88"/>
      <c r="DI266" s="88"/>
      <c r="DJ266" s="88"/>
      <c r="DK266" s="88"/>
      <c r="DL266" s="88"/>
      <c r="DM266" s="88"/>
      <c r="DN266" s="88"/>
      <c r="DO266" s="89"/>
      <c r="DP266" s="87"/>
      <c r="DQ266" s="88"/>
      <c r="DR266" s="88"/>
      <c r="DS266" s="88"/>
      <c r="DT266" s="88"/>
      <c r="DU266" s="88"/>
      <c r="DV266" s="88"/>
      <c r="DW266" s="88"/>
      <c r="DX266" s="88"/>
      <c r="DY266" s="89"/>
      <c r="DZ266" s="87"/>
      <c r="EA266" s="88"/>
      <c r="EB266" s="88"/>
      <c r="EC266" s="88"/>
      <c r="ED266" s="88"/>
      <c r="EE266" s="88"/>
      <c r="EF266" s="88"/>
      <c r="EG266" s="88"/>
      <c r="EH266" s="88"/>
      <c r="EI266" s="89"/>
      <c r="EJ266" s="79"/>
      <c r="EK266" s="80"/>
      <c r="EL266" s="80"/>
      <c r="EM266" s="80"/>
      <c r="EN266" s="80"/>
      <c r="EO266" s="80"/>
      <c r="EP266" s="80"/>
      <c r="EQ266" s="80"/>
      <c r="ER266" s="80"/>
      <c r="ES266" s="81"/>
      <c r="ET266" s="87"/>
      <c r="EU266" s="88"/>
      <c r="EV266" s="88"/>
      <c r="EW266" s="88"/>
      <c r="EX266" s="88"/>
      <c r="EY266" s="88"/>
      <c r="EZ266" s="88"/>
      <c r="FA266" s="88"/>
      <c r="FB266" s="88"/>
      <c r="FC266" s="88"/>
      <c r="FD266" s="88"/>
      <c r="FE266" s="89"/>
    </row>
    <row r="267" spans="1:161" s="2" customFormat="1" ht="12.75">
      <c r="A267" s="150"/>
      <c r="B267" s="151"/>
      <c r="C267" s="151"/>
      <c r="D267" s="151"/>
      <c r="E267" s="151"/>
      <c r="F267" s="151"/>
      <c r="G267" s="151"/>
      <c r="H267" s="152"/>
      <c r="I267" s="159"/>
      <c r="J267" s="160"/>
      <c r="K267" s="160"/>
      <c r="L267" s="160"/>
      <c r="M267" s="160"/>
      <c r="N267" s="160"/>
      <c r="O267" s="160"/>
      <c r="P267" s="160"/>
      <c r="Q267" s="160"/>
      <c r="R267" s="161"/>
      <c r="S267" s="159"/>
      <c r="T267" s="160"/>
      <c r="U267" s="160"/>
      <c r="V267" s="160"/>
      <c r="W267" s="160"/>
      <c r="X267" s="160"/>
      <c r="Y267" s="160"/>
      <c r="Z267" s="160"/>
      <c r="AA267" s="160"/>
      <c r="AB267" s="161"/>
      <c r="AC267" s="159"/>
      <c r="AD267" s="160"/>
      <c r="AE267" s="160"/>
      <c r="AF267" s="160"/>
      <c r="AG267" s="160"/>
      <c r="AH267" s="160"/>
      <c r="AI267" s="160"/>
      <c r="AJ267" s="160"/>
      <c r="AK267" s="160"/>
      <c r="AL267" s="161"/>
      <c r="AM267" s="159"/>
      <c r="AN267" s="160"/>
      <c r="AO267" s="160"/>
      <c r="AP267" s="160"/>
      <c r="AQ267" s="160"/>
      <c r="AR267" s="160"/>
      <c r="AS267" s="160"/>
      <c r="AT267" s="160"/>
      <c r="AU267" s="160"/>
      <c r="AV267" s="161"/>
      <c r="AW267" s="159"/>
      <c r="AX267" s="160"/>
      <c r="AY267" s="160"/>
      <c r="AZ267" s="160"/>
      <c r="BA267" s="160"/>
      <c r="BB267" s="160"/>
      <c r="BC267" s="160"/>
      <c r="BD267" s="160"/>
      <c r="BE267" s="160"/>
      <c r="BF267" s="161"/>
      <c r="BG267" s="79"/>
      <c r="BH267" s="80"/>
      <c r="BI267" s="80"/>
      <c r="BJ267" s="80"/>
      <c r="BK267" s="80"/>
      <c r="BL267" s="80"/>
      <c r="BM267" s="80"/>
      <c r="BN267" s="80"/>
      <c r="BO267" s="80"/>
      <c r="BP267" s="81"/>
      <c r="BQ267" s="79"/>
      <c r="BR267" s="80"/>
      <c r="BS267" s="80"/>
      <c r="BT267" s="80"/>
      <c r="BU267" s="80"/>
      <c r="BV267" s="80"/>
      <c r="BW267" s="80"/>
      <c r="BX267" s="80"/>
      <c r="BY267" s="81"/>
      <c r="BZ267" s="90"/>
      <c r="CA267" s="91"/>
      <c r="CB267" s="91"/>
      <c r="CC267" s="91"/>
      <c r="CD267" s="91"/>
      <c r="CE267" s="91"/>
      <c r="CF267" s="91"/>
      <c r="CG267" s="91"/>
      <c r="CH267" s="92"/>
      <c r="CI267" s="87"/>
      <c r="CJ267" s="88"/>
      <c r="CK267" s="88"/>
      <c r="CL267" s="88"/>
      <c r="CM267" s="88"/>
      <c r="CN267" s="88"/>
      <c r="CO267" s="88"/>
      <c r="CP267" s="88"/>
      <c r="CQ267" s="88"/>
      <c r="CR267" s="88"/>
      <c r="CS267" s="89"/>
      <c r="CT267" s="87"/>
      <c r="CU267" s="88"/>
      <c r="CV267" s="88"/>
      <c r="CW267" s="88"/>
      <c r="CX267" s="88"/>
      <c r="CY267" s="88"/>
      <c r="CZ267" s="88"/>
      <c r="DA267" s="88"/>
      <c r="DB267" s="88"/>
      <c r="DC267" s="88"/>
      <c r="DD267" s="89"/>
      <c r="DE267" s="87"/>
      <c r="DF267" s="88"/>
      <c r="DG267" s="88"/>
      <c r="DH267" s="88"/>
      <c r="DI267" s="88"/>
      <c r="DJ267" s="88"/>
      <c r="DK267" s="88"/>
      <c r="DL267" s="88"/>
      <c r="DM267" s="88"/>
      <c r="DN267" s="88"/>
      <c r="DO267" s="89"/>
      <c r="DP267" s="87"/>
      <c r="DQ267" s="88"/>
      <c r="DR267" s="88"/>
      <c r="DS267" s="88"/>
      <c r="DT267" s="88"/>
      <c r="DU267" s="88"/>
      <c r="DV267" s="88"/>
      <c r="DW267" s="88"/>
      <c r="DX267" s="88"/>
      <c r="DY267" s="89"/>
      <c r="DZ267" s="87"/>
      <c r="EA267" s="88"/>
      <c r="EB267" s="88"/>
      <c r="EC267" s="88"/>
      <c r="ED267" s="88"/>
      <c r="EE267" s="88"/>
      <c r="EF267" s="88"/>
      <c r="EG267" s="88"/>
      <c r="EH267" s="88"/>
      <c r="EI267" s="89"/>
      <c r="EJ267" s="79"/>
      <c r="EK267" s="80"/>
      <c r="EL267" s="80"/>
      <c r="EM267" s="80"/>
      <c r="EN267" s="80"/>
      <c r="EO267" s="80"/>
      <c r="EP267" s="80"/>
      <c r="EQ267" s="80"/>
      <c r="ER267" s="80"/>
      <c r="ES267" s="81"/>
      <c r="ET267" s="87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9"/>
    </row>
    <row r="268" spans="1:161" s="2" customFormat="1" ht="161.25" customHeight="1">
      <c r="A268" s="144" t="s">
        <v>363</v>
      </c>
      <c r="B268" s="145"/>
      <c r="C268" s="145"/>
      <c r="D268" s="145"/>
      <c r="E268" s="145"/>
      <c r="F268" s="145"/>
      <c r="G268" s="145"/>
      <c r="H268" s="146"/>
      <c r="I268" s="153" t="s">
        <v>367</v>
      </c>
      <c r="J268" s="154"/>
      <c r="K268" s="154"/>
      <c r="L268" s="154"/>
      <c r="M268" s="154"/>
      <c r="N268" s="154"/>
      <c r="O268" s="154"/>
      <c r="P268" s="154"/>
      <c r="Q268" s="154"/>
      <c r="R268" s="155"/>
      <c r="S268" s="153" t="s">
        <v>491</v>
      </c>
      <c r="T268" s="154"/>
      <c r="U268" s="154"/>
      <c r="V268" s="154"/>
      <c r="W268" s="154"/>
      <c r="X268" s="154"/>
      <c r="Y268" s="154"/>
      <c r="Z268" s="154"/>
      <c r="AA268" s="154"/>
      <c r="AB268" s="155"/>
      <c r="AC268" s="153" t="s">
        <v>501</v>
      </c>
      <c r="AD268" s="154"/>
      <c r="AE268" s="154"/>
      <c r="AF268" s="154"/>
      <c r="AG268" s="154"/>
      <c r="AH268" s="154"/>
      <c r="AI268" s="154"/>
      <c r="AJ268" s="154"/>
      <c r="AK268" s="154"/>
      <c r="AL268" s="155"/>
      <c r="AM268" s="153" t="s">
        <v>347</v>
      </c>
      <c r="AN268" s="154"/>
      <c r="AO268" s="154"/>
      <c r="AP268" s="154"/>
      <c r="AQ268" s="154"/>
      <c r="AR268" s="154"/>
      <c r="AS268" s="154"/>
      <c r="AT268" s="154"/>
      <c r="AU268" s="154"/>
      <c r="AV268" s="155"/>
      <c r="AW268" s="153"/>
      <c r="AX268" s="154"/>
      <c r="AY268" s="154"/>
      <c r="AZ268" s="154"/>
      <c r="BA268" s="154"/>
      <c r="BB268" s="154"/>
      <c r="BC268" s="154"/>
      <c r="BD268" s="154"/>
      <c r="BE268" s="154"/>
      <c r="BF268" s="155"/>
      <c r="BG268" s="79" t="s">
        <v>358</v>
      </c>
      <c r="BH268" s="80"/>
      <c r="BI268" s="80"/>
      <c r="BJ268" s="80"/>
      <c r="BK268" s="80"/>
      <c r="BL268" s="80"/>
      <c r="BM268" s="80"/>
      <c r="BN268" s="80"/>
      <c r="BO268" s="80"/>
      <c r="BP268" s="81"/>
      <c r="BQ268" s="79" t="s">
        <v>351</v>
      </c>
      <c r="BR268" s="80"/>
      <c r="BS268" s="80"/>
      <c r="BT268" s="80"/>
      <c r="BU268" s="80"/>
      <c r="BV268" s="80"/>
      <c r="BW268" s="80"/>
      <c r="BX268" s="80"/>
      <c r="BY268" s="81"/>
      <c r="BZ268" s="90"/>
      <c r="CA268" s="91"/>
      <c r="CB268" s="91"/>
      <c r="CC268" s="91"/>
      <c r="CD268" s="91"/>
      <c r="CE268" s="91"/>
      <c r="CF268" s="91"/>
      <c r="CG268" s="91"/>
      <c r="CH268" s="92"/>
      <c r="CI268" s="87">
        <v>2</v>
      </c>
      <c r="CJ268" s="88"/>
      <c r="CK268" s="88"/>
      <c r="CL268" s="88"/>
      <c r="CM268" s="88"/>
      <c r="CN268" s="88"/>
      <c r="CO268" s="88"/>
      <c r="CP268" s="88"/>
      <c r="CQ268" s="88"/>
      <c r="CR268" s="88"/>
      <c r="CS268" s="89"/>
      <c r="CT268" s="87">
        <v>5</v>
      </c>
      <c r="CU268" s="88"/>
      <c r="CV268" s="88"/>
      <c r="CW268" s="88"/>
      <c r="CX268" s="88"/>
      <c r="CY268" s="88"/>
      <c r="CZ268" s="88"/>
      <c r="DA268" s="88"/>
      <c r="DB268" s="88"/>
      <c r="DC268" s="88"/>
      <c r="DD268" s="89"/>
      <c r="DE268" s="64" t="s">
        <v>542</v>
      </c>
      <c r="DF268" s="65"/>
      <c r="DG268" s="65"/>
      <c r="DH268" s="65"/>
      <c r="DI268" s="65"/>
      <c r="DJ268" s="65"/>
      <c r="DK268" s="65"/>
      <c r="DL268" s="65"/>
      <c r="DM268" s="65"/>
      <c r="DN268" s="65"/>
      <c r="DO268" s="66"/>
      <c r="DP268" s="87"/>
      <c r="DQ268" s="88"/>
      <c r="DR268" s="88"/>
      <c r="DS268" s="88"/>
      <c r="DT268" s="88"/>
      <c r="DU268" s="88"/>
      <c r="DV268" s="88"/>
      <c r="DW268" s="88"/>
      <c r="DX268" s="88"/>
      <c r="DY268" s="89"/>
      <c r="DZ268" s="87"/>
      <c r="EA268" s="88"/>
      <c r="EB268" s="88"/>
      <c r="EC268" s="88"/>
      <c r="ED268" s="88"/>
      <c r="EE268" s="88"/>
      <c r="EF268" s="88"/>
      <c r="EG268" s="88"/>
      <c r="EH268" s="88"/>
      <c r="EI268" s="89"/>
      <c r="EJ268" s="79"/>
      <c r="EK268" s="80"/>
      <c r="EL268" s="80"/>
      <c r="EM268" s="80"/>
      <c r="EN268" s="80"/>
      <c r="EO268" s="80"/>
      <c r="EP268" s="80"/>
      <c r="EQ268" s="80"/>
      <c r="ER268" s="80"/>
      <c r="ES268" s="81"/>
      <c r="ET268" s="87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9"/>
    </row>
    <row r="269" spans="1:161" s="2" customFormat="1" ht="12.75">
      <c r="A269" s="147"/>
      <c r="B269" s="148"/>
      <c r="C269" s="148"/>
      <c r="D269" s="148"/>
      <c r="E269" s="148"/>
      <c r="F269" s="148"/>
      <c r="G269" s="148"/>
      <c r="H269" s="149"/>
      <c r="I269" s="156"/>
      <c r="J269" s="157"/>
      <c r="K269" s="157"/>
      <c r="L269" s="157"/>
      <c r="M269" s="157"/>
      <c r="N269" s="157"/>
      <c r="O269" s="157"/>
      <c r="P269" s="157"/>
      <c r="Q269" s="157"/>
      <c r="R269" s="158"/>
      <c r="S269" s="156"/>
      <c r="T269" s="157"/>
      <c r="U269" s="157"/>
      <c r="V269" s="157"/>
      <c r="W269" s="157"/>
      <c r="X269" s="157"/>
      <c r="Y269" s="157"/>
      <c r="Z269" s="157"/>
      <c r="AA269" s="157"/>
      <c r="AB269" s="158"/>
      <c r="AC269" s="156"/>
      <c r="AD269" s="157"/>
      <c r="AE269" s="157"/>
      <c r="AF269" s="157"/>
      <c r="AG269" s="157"/>
      <c r="AH269" s="157"/>
      <c r="AI269" s="157"/>
      <c r="AJ269" s="157"/>
      <c r="AK269" s="157"/>
      <c r="AL269" s="158"/>
      <c r="AM269" s="156"/>
      <c r="AN269" s="157"/>
      <c r="AO269" s="157"/>
      <c r="AP269" s="157"/>
      <c r="AQ269" s="157"/>
      <c r="AR269" s="157"/>
      <c r="AS269" s="157"/>
      <c r="AT269" s="157"/>
      <c r="AU269" s="157"/>
      <c r="AV269" s="158"/>
      <c r="AW269" s="156"/>
      <c r="AX269" s="157"/>
      <c r="AY269" s="157"/>
      <c r="AZ269" s="157"/>
      <c r="BA269" s="157"/>
      <c r="BB269" s="157"/>
      <c r="BC269" s="157"/>
      <c r="BD269" s="157"/>
      <c r="BE269" s="157"/>
      <c r="BF269" s="158"/>
      <c r="BG269" s="79"/>
      <c r="BH269" s="80"/>
      <c r="BI269" s="80"/>
      <c r="BJ269" s="80"/>
      <c r="BK269" s="80"/>
      <c r="BL269" s="80"/>
      <c r="BM269" s="80"/>
      <c r="BN269" s="80"/>
      <c r="BO269" s="80"/>
      <c r="BP269" s="81"/>
      <c r="BQ269" s="79"/>
      <c r="BR269" s="80"/>
      <c r="BS269" s="80"/>
      <c r="BT269" s="80"/>
      <c r="BU269" s="80"/>
      <c r="BV269" s="80"/>
      <c r="BW269" s="80"/>
      <c r="BX269" s="80"/>
      <c r="BY269" s="81"/>
      <c r="BZ269" s="90"/>
      <c r="CA269" s="91"/>
      <c r="CB269" s="91"/>
      <c r="CC269" s="91"/>
      <c r="CD269" s="91"/>
      <c r="CE269" s="91"/>
      <c r="CF269" s="91"/>
      <c r="CG269" s="91"/>
      <c r="CH269" s="92"/>
      <c r="CI269" s="87"/>
      <c r="CJ269" s="88"/>
      <c r="CK269" s="88"/>
      <c r="CL269" s="88"/>
      <c r="CM269" s="88"/>
      <c r="CN269" s="88"/>
      <c r="CO269" s="88"/>
      <c r="CP269" s="88"/>
      <c r="CQ269" s="88"/>
      <c r="CR269" s="88"/>
      <c r="CS269" s="89"/>
      <c r="CT269" s="87"/>
      <c r="CU269" s="88"/>
      <c r="CV269" s="88"/>
      <c r="CW269" s="88"/>
      <c r="CX269" s="88"/>
      <c r="CY269" s="88"/>
      <c r="CZ269" s="88"/>
      <c r="DA269" s="88"/>
      <c r="DB269" s="88"/>
      <c r="DC269" s="88"/>
      <c r="DD269" s="89"/>
      <c r="DE269" s="87"/>
      <c r="DF269" s="88"/>
      <c r="DG269" s="88"/>
      <c r="DH269" s="88"/>
      <c r="DI269" s="88"/>
      <c r="DJ269" s="88"/>
      <c r="DK269" s="88"/>
      <c r="DL269" s="88"/>
      <c r="DM269" s="88"/>
      <c r="DN269" s="88"/>
      <c r="DO269" s="89"/>
      <c r="DP269" s="87"/>
      <c r="DQ269" s="88"/>
      <c r="DR269" s="88"/>
      <c r="DS269" s="88"/>
      <c r="DT269" s="88"/>
      <c r="DU269" s="88"/>
      <c r="DV269" s="88"/>
      <c r="DW269" s="88"/>
      <c r="DX269" s="88"/>
      <c r="DY269" s="89"/>
      <c r="DZ269" s="87"/>
      <c r="EA269" s="88"/>
      <c r="EB269" s="88"/>
      <c r="EC269" s="88"/>
      <c r="ED269" s="88"/>
      <c r="EE269" s="88"/>
      <c r="EF269" s="88"/>
      <c r="EG269" s="88"/>
      <c r="EH269" s="88"/>
      <c r="EI269" s="89"/>
      <c r="EJ269" s="79"/>
      <c r="EK269" s="80"/>
      <c r="EL269" s="80"/>
      <c r="EM269" s="80"/>
      <c r="EN269" s="80"/>
      <c r="EO269" s="80"/>
      <c r="EP269" s="80"/>
      <c r="EQ269" s="80"/>
      <c r="ER269" s="80"/>
      <c r="ES269" s="81"/>
      <c r="ET269" s="87"/>
      <c r="EU269" s="88"/>
      <c r="EV269" s="88"/>
      <c r="EW269" s="88"/>
      <c r="EX269" s="88"/>
      <c r="EY269" s="88"/>
      <c r="EZ269" s="88"/>
      <c r="FA269" s="88"/>
      <c r="FB269" s="88"/>
      <c r="FC269" s="88"/>
      <c r="FD269" s="88"/>
      <c r="FE269" s="89"/>
    </row>
    <row r="270" spans="1:161" s="2" customFormat="1" ht="12.75">
      <c r="A270" s="150"/>
      <c r="B270" s="151"/>
      <c r="C270" s="151"/>
      <c r="D270" s="151"/>
      <c r="E270" s="151"/>
      <c r="F270" s="151"/>
      <c r="G270" s="151"/>
      <c r="H270" s="152"/>
      <c r="I270" s="159"/>
      <c r="J270" s="160"/>
      <c r="K270" s="160"/>
      <c r="L270" s="160"/>
      <c r="M270" s="160"/>
      <c r="N270" s="160"/>
      <c r="O270" s="160"/>
      <c r="P270" s="160"/>
      <c r="Q270" s="160"/>
      <c r="R270" s="161"/>
      <c r="S270" s="159"/>
      <c r="T270" s="160"/>
      <c r="U270" s="160"/>
      <c r="V270" s="160"/>
      <c r="W270" s="160"/>
      <c r="X270" s="160"/>
      <c r="Y270" s="160"/>
      <c r="Z270" s="160"/>
      <c r="AA270" s="160"/>
      <c r="AB270" s="161"/>
      <c r="AC270" s="159"/>
      <c r="AD270" s="160"/>
      <c r="AE270" s="160"/>
      <c r="AF270" s="160"/>
      <c r="AG270" s="160"/>
      <c r="AH270" s="160"/>
      <c r="AI270" s="160"/>
      <c r="AJ270" s="160"/>
      <c r="AK270" s="160"/>
      <c r="AL270" s="161"/>
      <c r="AM270" s="159"/>
      <c r="AN270" s="160"/>
      <c r="AO270" s="160"/>
      <c r="AP270" s="160"/>
      <c r="AQ270" s="160"/>
      <c r="AR270" s="160"/>
      <c r="AS270" s="160"/>
      <c r="AT270" s="160"/>
      <c r="AU270" s="160"/>
      <c r="AV270" s="161"/>
      <c r="AW270" s="159"/>
      <c r="AX270" s="160"/>
      <c r="AY270" s="160"/>
      <c r="AZ270" s="160"/>
      <c r="BA270" s="160"/>
      <c r="BB270" s="160"/>
      <c r="BC270" s="160"/>
      <c r="BD270" s="160"/>
      <c r="BE270" s="160"/>
      <c r="BF270" s="161"/>
      <c r="BG270" s="79"/>
      <c r="BH270" s="80"/>
      <c r="BI270" s="80"/>
      <c r="BJ270" s="80"/>
      <c r="BK270" s="80"/>
      <c r="BL270" s="80"/>
      <c r="BM270" s="80"/>
      <c r="BN270" s="80"/>
      <c r="BO270" s="80"/>
      <c r="BP270" s="81"/>
      <c r="BQ270" s="79"/>
      <c r="BR270" s="80"/>
      <c r="BS270" s="80"/>
      <c r="BT270" s="80"/>
      <c r="BU270" s="80"/>
      <c r="BV270" s="80"/>
      <c r="BW270" s="80"/>
      <c r="BX270" s="80"/>
      <c r="BY270" s="81"/>
      <c r="BZ270" s="90"/>
      <c r="CA270" s="91"/>
      <c r="CB270" s="91"/>
      <c r="CC270" s="91"/>
      <c r="CD270" s="91"/>
      <c r="CE270" s="91"/>
      <c r="CF270" s="91"/>
      <c r="CG270" s="91"/>
      <c r="CH270" s="92"/>
      <c r="CI270" s="87"/>
      <c r="CJ270" s="88"/>
      <c r="CK270" s="88"/>
      <c r="CL270" s="88"/>
      <c r="CM270" s="88"/>
      <c r="CN270" s="88"/>
      <c r="CO270" s="88"/>
      <c r="CP270" s="88"/>
      <c r="CQ270" s="88"/>
      <c r="CR270" s="88"/>
      <c r="CS270" s="89"/>
      <c r="CT270" s="87"/>
      <c r="CU270" s="88"/>
      <c r="CV270" s="88"/>
      <c r="CW270" s="88"/>
      <c r="CX270" s="88"/>
      <c r="CY270" s="88"/>
      <c r="CZ270" s="88"/>
      <c r="DA270" s="88"/>
      <c r="DB270" s="88"/>
      <c r="DC270" s="88"/>
      <c r="DD270" s="89"/>
      <c r="DE270" s="87"/>
      <c r="DF270" s="88"/>
      <c r="DG270" s="88"/>
      <c r="DH270" s="88"/>
      <c r="DI270" s="88"/>
      <c r="DJ270" s="88"/>
      <c r="DK270" s="88"/>
      <c r="DL270" s="88"/>
      <c r="DM270" s="88"/>
      <c r="DN270" s="88"/>
      <c r="DO270" s="89"/>
      <c r="DP270" s="87"/>
      <c r="DQ270" s="88"/>
      <c r="DR270" s="88"/>
      <c r="DS270" s="88"/>
      <c r="DT270" s="88"/>
      <c r="DU270" s="88"/>
      <c r="DV270" s="88"/>
      <c r="DW270" s="88"/>
      <c r="DX270" s="88"/>
      <c r="DY270" s="89"/>
      <c r="DZ270" s="87"/>
      <c r="EA270" s="88"/>
      <c r="EB270" s="88"/>
      <c r="EC270" s="88"/>
      <c r="ED270" s="88"/>
      <c r="EE270" s="88"/>
      <c r="EF270" s="88"/>
      <c r="EG270" s="88"/>
      <c r="EH270" s="88"/>
      <c r="EI270" s="89"/>
      <c r="EJ270" s="79"/>
      <c r="EK270" s="80"/>
      <c r="EL270" s="80"/>
      <c r="EM270" s="80"/>
      <c r="EN270" s="80"/>
      <c r="EO270" s="80"/>
      <c r="EP270" s="80"/>
      <c r="EQ270" s="80"/>
      <c r="ER270" s="80"/>
      <c r="ES270" s="81"/>
      <c r="ET270" s="87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9"/>
    </row>
    <row r="271" spans="1:161" s="2" customFormat="1" ht="161.25" customHeight="1">
      <c r="A271" s="144" t="s">
        <v>502</v>
      </c>
      <c r="B271" s="145"/>
      <c r="C271" s="145"/>
      <c r="D271" s="145"/>
      <c r="E271" s="145"/>
      <c r="F271" s="145"/>
      <c r="G271" s="145"/>
      <c r="H271" s="146"/>
      <c r="I271" s="153" t="s">
        <v>367</v>
      </c>
      <c r="J271" s="154"/>
      <c r="K271" s="154"/>
      <c r="L271" s="154"/>
      <c r="M271" s="154"/>
      <c r="N271" s="154"/>
      <c r="O271" s="154"/>
      <c r="P271" s="154"/>
      <c r="Q271" s="154"/>
      <c r="R271" s="155"/>
      <c r="S271" s="153" t="s">
        <v>491</v>
      </c>
      <c r="T271" s="154"/>
      <c r="U271" s="154"/>
      <c r="V271" s="154"/>
      <c r="W271" s="154"/>
      <c r="X271" s="154"/>
      <c r="Y271" s="154"/>
      <c r="Z271" s="154"/>
      <c r="AA271" s="154"/>
      <c r="AB271" s="155"/>
      <c r="AC271" s="153" t="s">
        <v>501</v>
      </c>
      <c r="AD271" s="154"/>
      <c r="AE271" s="154"/>
      <c r="AF271" s="154"/>
      <c r="AG271" s="154"/>
      <c r="AH271" s="154"/>
      <c r="AI271" s="154"/>
      <c r="AJ271" s="154"/>
      <c r="AK271" s="154"/>
      <c r="AL271" s="155"/>
      <c r="AM271" s="153" t="s">
        <v>510</v>
      </c>
      <c r="AN271" s="154"/>
      <c r="AO271" s="154"/>
      <c r="AP271" s="154"/>
      <c r="AQ271" s="154"/>
      <c r="AR271" s="154"/>
      <c r="AS271" s="154"/>
      <c r="AT271" s="154"/>
      <c r="AU271" s="154"/>
      <c r="AV271" s="155"/>
      <c r="AW271" s="153"/>
      <c r="AX271" s="154"/>
      <c r="AY271" s="154"/>
      <c r="AZ271" s="154"/>
      <c r="BA271" s="154"/>
      <c r="BB271" s="154"/>
      <c r="BC271" s="154"/>
      <c r="BD271" s="154"/>
      <c r="BE271" s="154"/>
      <c r="BF271" s="155"/>
      <c r="BG271" s="79" t="s">
        <v>358</v>
      </c>
      <c r="BH271" s="80"/>
      <c r="BI271" s="80"/>
      <c r="BJ271" s="80"/>
      <c r="BK271" s="80"/>
      <c r="BL271" s="80"/>
      <c r="BM271" s="80"/>
      <c r="BN271" s="80"/>
      <c r="BO271" s="80"/>
      <c r="BP271" s="81"/>
      <c r="BQ271" s="79" t="s">
        <v>351</v>
      </c>
      <c r="BR271" s="80"/>
      <c r="BS271" s="80"/>
      <c r="BT271" s="80"/>
      <c r="BU271" s="80"/>
      <c r="BV271" s="80"/>
      <c r="BW271" s="80"/>
      <c r="BX271" s="80"/>
      <c r="BY271" s="81"/>
      <c r="BZ271" s="90"/>
      <c r="CA271" s="91"/>
      <c r="CB271" s="91"/>
      <c r="CC271" s="91"/>
      <c r="CD271" s="91"/>
      <c r="CE271" s="91"/>
      <c r="CF271" s="91"/>
      <c r="CG271" s="91"/>
      <c r="CH271" s="92"/>
      <c r="CI271" s="87"/>
      <c r="CJ271" s="88"/>
      <c r="CK271" s="88"/>
      <c r="CL271" s="88"/>
      <c r="CM271" s="88"/>
      <c r="CN271" s="88"/>
      <c r="CO271" s="88"/>
      <c r="CP271" s="88"/>
      <c r="CQ271" s="88"/>
      <c r="CR271" s="88"/>
      <c r="CS271" s="89"/>
      <c r="CT271" s="87">
        <v>2</v>
      </c>
      <c r="CU271" s="88"/>
      <c r="CV271" s="88"/>
      <c r="CW271" s="88"/>
      <c r="CX271" s="88"/>
      <c r="CY271" s="88"/>
      <c r="CZ271" s="88"/>
      <c r="DA271" s="88"/>
      <c r="DB271" s="88"/>
      <c r="DC271" s="88"/>
      <c r="DD271" s="89"/>
      <c r="DE271" s="64" t="s">
        <v>366</v>
      </c>
      <c r="DF271" s="65"/>
      <c r="DG271" s="65"/>
      <c r="DH271" s="65"/>
      <c r="DI271" s="65"/>
      <c r="DJ271" s="65"/>
      <c r="DK271" s="65"/>
      <c r="DL271" s="65"/>
      <c r="DM271" s="65"/>
      <c r="DN271" s="65"/>
      <c r="DO271" s="66"/>
      <c r="DP271" s="87"/>
      <c r="DQ271" s="88"/>
      <c r="DR271" s="88"/>
      <c r="DS271" s="88"/>
      <c r="DT271" s="88"/>
      <c r="DU271" s="88"/>
      <c r="DV271" s="88"/>
      <c r="DW271" s="88"/>
      <c r="DX271" s="88"/>
      <c r="DY271" s="89"/>
      <c r="DZ271" s="87"/>
      <c r="EA271" s="88"/>
      <c r="EB271" s="88"/>
      <c r="EC271" s="88"/>
      <c r="ED271" s="88"/>
      <c r="EE271" s="88"/>
      <c r="EF271" s="88"/>
      <c r="EG271" s="88"/>
      <c r="EH271" s="88"/>
      <c r="EI271" s="89"/>
      <c r="EJ271" s="79"/>
      <c r="EK271" s="80"/>
      <c r="EL271" s="80"/>
      <c r="EM271" s="80"/>
      <c r="EN271" s="80"/>
      <c r="EO271" s="80"/>
      <c r="EP271" s="80"/>
      <c r="EQ271" s="80"/>
      <c r="ER271" s="80"/>
      <c r="ES271" s="81"/>
      <c r="ET271" s="87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9"/>
    </row>
    <row r="272" spans="1:161" s="2" customFormat="1" ht="12.75">
      <c r="A272" s="147"/>
      <c r="B272" s="148"/>
      <c r="C272" s="148"/>
      <c r="D272" s="148"/>
      <c r="E272" s="148"/>
      <c r="F272" s="148"/>
      <c r="G272" s="148"/>
      <c r="H272" s="149"/>
      <c r="I272" s="156"/>
      <c r="J272" s="157"/>
      <c r="K272" s="157"/>
      <c r="L272" s="157"/>
      <c r="M272" s="157"/>
      <c r="N272" s="157"/>
      <c r="O272" s="157"/>
      <c r="P272" s="157"/>
      <c r="Q272" s="157"/>
      <c r="R272" s="158"/>
      <c r="S272" s="156"/>
      <c r="T272" s="157"/>
      <c r="U272" s="157"/>
      <c r="V272" s="157"/>
      <c r="W272" s="157"/>
      <c r="X272" s="157"/>
      <c r="Y272" s="157"/>
      <c r="Z272" s="157"/>
      <c r="AA272" s="157"/>
      <c r="AB272" s="158"/>
      <c r="AC272" s="156"/>
      <c r="AD272" s="157"/>
      <c r="AE272" s="157"/>
      <c r="AF272" s="157"/>
      <c r="AG272" s="157"/>
      <c r="AH272" s="157"/>
      <c r="AI272" s="157"/>
      <c r="AJ272" s="157"/>
      <c r="AK272" s="157"/>
      <c r="AL272" s="158"/>
      <c r="AM272" s="156"/>
      <c r="AN272" s="157"/>
      <c r="AO272" s="157"/>
      <c r="AP272" s="157"/>
      <c r="AQ272" s="157"/>
      <c r="AR272" s="157"/>
      <c r="AS272" s="157"/>
      <c r="AT272" s="157"/>
      <c r="AU272" s="157"/>
      <c r="AV272" s="158"/>
      <c r="AW272" s="156"/>
      <c r="AX272" s="157"/>
      <c r="AY272" s="157"/>
      <c r="AZ272" s="157"/>
      <c r="BA272" s="157"/>
      <c r="BB272" s="157"/>
      <c r="BC272" s="157"/>
      <c r="BD272" s="157"/>
      <c r="BE272" s="157"/>
      <c r="BF272" s="158"/>
      <c r="BG272" s="79"/>
      <c r="BH272" s="80"/>
      <c r="BI272" s="80"/>
      <c r="BJ272" s="80"/>
      <c r="BK272" s="80"/>
      <c r="BL272" s="80"/>
      <c r="BM272" s="80"/>
      <c r="BN272" s="80"/>
      <c r="BO272" s="80"/>
      <c r="BP272" s="81"/>
      <c r="BQ272" s="79"/>
      <c r="BR272" s="80"/>
      <c r="BS272" s="80"/>
      <c r="BT272" s="80"/>
      <c r="BU272" s="80"/>
      <c r="BV272" s="80"/>
      <c r="BW272" s="80"/>
      <c r="BX272" s="80"/>
      <c r="BY272" s="81"/>
      <c r="BZ272" s="90"/>
      <c r="CA272" s="91"/>
      <c r="CB272" s="91"/>
      <c r="CC272" s="91"/>
      <c r="CD272" s="91"/>
      <c r="CE272" s="91"/>
      <c r="CF272" s="91"/>
      <c r="CG272" s="91"/>
      <c r="CH272" s="92"/>
      <c r="CI272" s="87"/>
      <c r="CJ272" s="88"/>
      <c r="CK272" s="88"/>
      <c r="CL272" s="88"/>
      <c r="CM272" s="88"/>
      <c r="CN272" s="88"/>
      <c r="CO272" s="88"/>
      <c r="CP272" s="88"/>
      <c r="CQ272" s="88"/>
      <c r="CR272" s="88"/>
      <c r="CS272" s="89"/>
      <c r="CT272" s="87"/>
      <c r="CU272" s="88"/>
      <c r="CV272" s="88"/>
      <c r="CW272" s="88"/>
      <c r="CX272" s="88"/>
      <c r="CY272" s="88"/>
      <c r="CZ272" s="88"/>
      <c r="DA272" s="88"/>
      <c r="DB272" s="88"/>
      <c r="DC272" s="88"/>
      <c r="DD272" s="89"/>
      <c r="DE272" s="87"/>
      <c r="DF272" s="88"/>
      <c r="DG272" s="88"/>
      <c r="DH272" s="88"/>
      <c r="DI272" s="88"/>
      <c r="DJ272" s="88"/>
      <c r="DK272" s="88"/>
      <c r="DL272" s="88"/>
      <c r="DM272" s="88"/>
      <c r="DN272" s="88"/>
      <c r="DO272" s="89"/>
      <c r="DP272" s="87"/>
      <c r="DQ272" s="88"/>
      <c r="DR272" s="88"/>
      <c r="DS272" s="88"/>
      <c r="DT272" s="88"/>
      <c r="DU272" s="88"/>
      <c r="DV272" s="88"/>
      <c r="DW272" s="88"/>
      <c r="DX272" s="88"/>
      <c r="DY272" s="89"/>
      <c r="DZ272" s="87"/>
      <c r="EA272" s="88"/>
      <c r="EB272" s="88"/>
      <c r="EC272" s="88"/>
      <c r="ED272" s="88"/>
      <c r="EE272" s="88"/>
      <c r="EF272" s="88"/>
      <c r="EG272" s="88"/>
      <c r="EH272" s="88"/>
      <c r="EI272" s="89"/>
      <c r="EJ272" s="79"/>
      <c r="EK272" s="80"/>
      <c r="EL272" s="80"/>
      <c r="EM272" s="80"/>
      <c r="EN272" s="80"/>
      <c r="EO272" s="80"/>
      <c r="EP272" s="80"/>
      <c r="EQ272" s="80"/>
      <c r="ER272" s="80"/>
      <c r="ES272" s="81"/>
      <c r="ET272" s="87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9"/>
    </row>
    <row r="273" spans="1:161" s="2" customFormat="1" ht="12.75">
      <c r="A273" s="150"/>
      <c r="B273" s="151"/>
      <c r="C273" s="151"/>
      <c r="D273" s="151"/>
      <c r="E273" s="151"/>
      <c r="F273" s="151"/>
      <c r="G273" s="151"/>
      <c r="H273" s="152"/>
      <c r="I273" s="159"/>
      <c r="J273" s="160"/>
      <c r="K273" s="160"/>
      <c r="L273" s="160"/>
      <c r="M273" s="160"/>
      <c r="N273" s="160"/>
      <c r="O273" s="160"/>
      <c r="P273" s="160"/>
      <c r="Q273" s="160"/>
      <c r="R273" s="161"/>
      <c r="S273" s="159"/>
      <c r="T273" s="160"/>
      <c r="U273" s="160"/>
      <c r="V273" s="160"/>
      <c r="W273" s="160"/>
      <c r="X273" s="160"/>
      <c r="Y273" s="160"/>
      <c r="Z273" s="160"/>
      <c r="AA273" s="160"/>
      <c r="AB273" s="161"/>
      <c r="AC273" s="159"/>
      <c r="AD273" s="160"/>
      <c r="AE273" s="160"/>
      <c r="AF273" s="160"/>
      <c r="AG273" s="160"/>
      <c r="AH273" s="160"/>
      <c r="AI273" s="160"/>
      <c r="AJ273" s="160"/>
      <c r="AK273" s="160"/>
      <c r="AL273" s="161"/>
      <c r="AM273" s="159"/>
      <c r="AN273" s="160"/>
      <c r="AO273" s="160"/>
      <c r="AP273" s="160"/>
      <c r="AQ273" s="160"/>
      <c r="AR273" s="160"/>
      <c r="AS273" s="160"/>
      <c r="AT273" s="160"/>
      <c r="AU273" s="160"/>
      <c r="AV273" s="161"/>
      <c r="AW273" s="159"/>
      <c r="AX273" s="160"/>
      <c r="AY273" s="160"/>
      <c r="AZ273" s="160"/>
      <c r="BA273" s="160"/>
      <c r="BB273" s="160"/>
      <c r="BC273" s="160"/>
      <c r="BD273" s="160"/>
      <c r="BE273" s="160"/>
      <c r="BF273" s="161"/>
      <c r="BG273" s="79"/>
      <c r="BH273" s="80"/>
      <c r="BI273" s="80"/>
      <c r="BJ273" s="80"/>
      <c r="BK273" s="80"/>
      <c r="BL273" s="80"/>
      <c r="BM273" s="80"/>
      <c r="BN273" s="80"/>
      <c r="BO273" s="80"/>
      <c r="BP273" s="81"/>
      <c r="BQ273" s="79"/>
      <c r="BR273" s="80"/>
      <c r="BS273" s="80"/>
      <c r="BT273" s="80"/>
      <c r="BU273" s="80"/>
      <c r="BV273" s="80"/>
      <c r="BW273" s="80"/>
      <c r="BX273" s="80"/>
      <c r="BY273" s="81"/>
      <c r="BZ273" s="90"/>
      <c r="CA273" s="91"/>
      <c r="CB273" s="91"/>
      <c r="CC273" s="91"/>
      <c r="CD273" s="91"/>
      <c r="CE273" s="91"/>
      <c r="CF273" s="91"/>
      <c r="CG273" s="91"/>
      <c r="CH273" s="92"/>
      <c r="CI273" s="87"/>
      <c r="CJ273" s="88"/>
      <c r="CK273" s="88"/>
      <c r="CL273" s="88"/>
      <c r="CM273" s="88"/>
      <c r="CN273" s="88"/>
      <c r="CO273" s="88"/>
      <c r="CP273" s="88"/>
      <c r="CQ273" s="88"/>
      <c r="CR273" s="88"/>
      <c r="CS273" s="89"/>
      <c r="CT273" s="87"/>
      <c r="CU273" s="88"/>
      <c r="CV273" s="88"/>
      <c r="CW273" s="88"/>
      <c r="CX273" s="88"/>
      <c r="CY273" s="88"/>
      <c r="CZ273" s="88"/>
      <c r="DA273" s="88"/>
      <c r="DB273" s="88"/>
      <c r="DC273" s="88"/>
      <c r="DD273" s="89"/>
      <c r="DE273" s="87"/>
      <c r="DF273" s="88"/>
      <c r="DG273" s="88"/>
      <c r="DH273" s="88"/>
      <c r="DI273" s="88"/>
      <c r="DJ273" s="88"/>
      <c r="DK273" s="88"/>
      <c r="DL273" s="88"/>
      <c r="DM273" s="88"/>
      <c r="DN273" s="88"/>
      <c r="DO273" s="89"/>
      <c r="DP273" s="87"/>
      <c r="DQ273" s="88"/>
      <c r="DR273" s="88"/>
      <c r="DS273" s="88"/>
      <c r="DT273" s="88"/>
      <c r="DU273" s="88"/>
      <c r="DV273" s="88"/>
      <c r="DW273" s="88"/>
      <c r="DX273" s="88"/>
      <c r="DY273" s="89"/>
      <c r="DZ273" s="87"/>
      <c r="EA273" s="88"/>
      <c r="EB273" s="88"/>
      <c r="EC273" s="88"/>
      <c r="ED273" s="88"/>
      <c r="EE273" s="88"/>
      <c r="EF273" s="88"/>
      <c r="EG273" s="88"/>
      <c r="EH273" s="88"/>
      <c r="EI273" s="89"/>
      <c r="EJ273" s="79"/>
      <c r="EK273" s="80"/>
      <c r="EL273" s="80"/>
      <c r="EM273" s="80"/>
      <c r="EN273" s="80"/>
      <c r="EO273" s="80"/>
      <c r="EP273" s="80"/>
      <c r="EQ273" s="80"/>
      <c r="ER273" s="80"/>
      <c r="ES273" s="81"/>
      <c r="ET273" s="87"/>
      <c r="EU273" s="88"/>
      <c r="EV273" s="88"/>
      <c r="EW273" s="88"/>
      <c r="EX273" s="88"/>
      <c r="EY273" s="88"/>
      <c r="EZ273" s="88"/>
      <c r="FA273" s="88"/>
      <c r="FB273" s="88"/>
      <c r="FC273" s="88"/>
      <c r="FD273" s="88"/>
      <c r="FE273" s="89"/>
    </row>
    <row r="274" spans="1:161" s="2" customFormat="1" ht="161.25" customHeight="1">
      <c r="A274" s="144" t="s">
        <v>503</v>
      </c>
      <c r="B274" s="145"/>
      <c r="C274" s="145"/>
      <c r="D274" s="145"/>
      <c r="E274" s="145"/>
      <c r="F274" s="145"/>
      <c r="G274" s="145"/>
      <c r="H274" s="146"/>
      <c r="I274" s="153" t="s">
        <v>367</v>
      </c>
      <c r="J274" s="154"/>
      <c r="K274" s="154"/>
      <c r="L274" s="154"/>
      <c r="M274" s="154"/>
      <c r="N274" s="154"/>
      <c r="O274" s="154"/>
      <c r="P274" s="154"/>
      <c r="Q274" s="154"/>
      <c r="R274" s="155"/>
      <c r="S274" s="153" t="s">
        <v>491</v>
      </c>
      <c r="T274" s="154"/>
      <c r="U274" s="154"/>
      <c r="V274" s="154"/>
      <c r="W274" s="154"/>
      <c r="X274" s="154"/>
      <c r="Y274" s="154"/>
      <c r="Z274" s="154"/>
      <c r="AA274" s="154"/>
      <c r="AB274" s="155"/>
      <c r="AC274" s="153" t="s">
        <v>504</v>
      </c>
      <c r="AD274" s="154"/>
      <c r="AE274" s="154"/>
      <c r="AF274" s="154"/>
      <c r="AG274" s="154"/>
      <c r="AH274" s="154"/>
      <c r="AI274" s="154"/>
      <c r="AJ274" s="154"/>
      <c r="AK274" s="154"/>
      <c r="AL274" s="155"/>
      <c r="AM274" s="153" t="s">
        <v>347</v>
      </c>
      <c r="AN274" s="154"/>
      <c r="AO274" s="154"/>
      <c r="AP274" s="154"/>
      <c r="AQ274" s="154"/>
      <c r="AR274" s="154"/>
      <c r="AS274" s="154"/>
      <c r="AT274" s="154"/>
      <c r="AU274" s="154"/>
      <c r="AV274" s="155"/>
      <c r="AW274" s="153"/>
      <c r="AX274" s="154"/>
      <c r="AY274" s="154"/>
      <c r="AZ274" s="154"/>
      <c r="BA274" s="154"/>
      <c r="BB274" s="154"/>
      <c r="BC274" s="154"/>
      <c r="BD274" s="154"/>
      <c r="BE274" s="154"/>
      <c r="BF274" s="155"/>
      <c r="BG274" s="79" t="s">
        <v>358</v>
      </c>
      <c r="BH274" s="80"/>
      <c r="BI274" s="80"/>
      <c r="BJ274" s="80"/>
      <c r="BK274" s="80"/>
      <c r="BL274" s="80"/>
      <c r="BM274" s="80"/>
      <c r="BN274" s="80"/>
      <c r="BO274" s="80"/>
      <c r="BP274" s="81"/>
      <c r="BQ274" s="79" t="s">
        <v>351</v>
      </c>
      <c r="BR274" s="80"/>
      <c r="BS274" s="80"/>
      <c r="BT274" s="80"/>
      <c r="BU274" s="80"/>
      <c r="BV274" s="80"/>
      <c r="BW274" s="80"/>
      <c r="BX274" s="80"/>
      <c r="BY274" s="81"/>
      <c r="BZ274" s="90"/>
      <c r="CA274" s="91"/>
      <c r="CB274" s="91"/>
      <c r="CC274" s="91"/>
      <c r="CD274" s="91"/>
      <c r="CE274" s="91"/>
      <c r="CF274" s="91"/>
      <c r="CG274" s="91"/>
      <c r="CH274" s="92"/>
      <c r="CI274" s="87">
        <v>0</v>
      </c>
      <c r="CJ274" s="88"/>
      <c r="CK274" s="88"/>
      <c r="CL274" s="88"/>
      <c r="CM274" s="88"/>
      <c r="CN274" s="88"/>
      <c r="CO274" s="88"/>
      <c r="CP274" s="88"/>
      <c r="CQ274" s="88"/>
      <c r="CR274" s="88"/>
      <c r="CS274" s="89"/>
      <c r="CT274" s="87">
        <v>1</v>
      </c>
      <c r="CU274" s="88"/>
      <c r="CV274" s="88"/>
      <c r="CW274" s="88"/>
      <c r="CX274" s="88"/>
      <c r="CY274" s="88"/>
      <c r="CZ274" s="88"/>
      <c r="DA274" s="88"/>
      <c r="DB274" s="88"/>
      <c r="DC274" s="88"/>
      <c r="DD274" s="89"/>
      <c r="DE274" s="64" t="s">
        <v>543</v>
      </c>
      <c r="DF274" s="65"/>
      <c r="DG274" s="65"/>
      <c r="DH274" s="65"/>
      <c r="DI274" s="65"/>
      <c r="DJ274" s="65"/>
      <c r="DK274" s="65"/>
      <c r="DL274" s="65"/>
      <c r="DM274" s="65"/>
      <c r="DN274" s="65"/>
      <c r="DO274" s="66"/>
      <c r="DP274" s="87"/>
      <c r="DQ274" s="88"/>
      <c r="DR274" s="88"/>
      <c r="DS274" s="88"/>
      <c r="DT274" s="88"/>
      <c r="DU274" s="88"/>
      <c r="DV274" s="88"/>
      <c r="DW274" s="88"/>
      <c r="DX274" s="88"/>
      <c r="DY274" s="89"/>
      <c r="DZ274" s="87"/>
      <c r="EA274" s="88"/>
      <c r="EB274" s="88"/>
      <c r="EC274" s="88"/>
      <c r="ED274" s="88"/>
      <c r="EE274" s="88"/>
      <c r="EF274" s="88"/>
      <c r="EG274" s="88"/>
      <c r="EH274" s="88"/>
      <c r="EI274" s="89"/>
      <c r="EJ274" s="79"/>
      <c r="EK274" s="80"/>
      <c r="EL274" s="80"/>
      <c r="EM274" s="80"/>
      <c r="EN274" s="80"/>
      <c r="EO274" s="80"/>
      <c r="EP274" s="80"/>
      <c r="EQ274" s="80"/>
      <c r="ER274" s="80"/>
      <c r="ES274" s="81"/>
      <c r="ET274" s="87"/>
      <c r="EU274" s="88"/>
      <c r="EV274" s="88"/>
      <c r="EW274" s="88"/>
      <c r="EX274" s="88"/>
      <c r="EY274" s="88"/>
      <c r="EZ274" s="88"/>
      <c r="FA274" s="88"/>
      <c r="FB274" s="88"/>
      <c r="FC274" s="88"/>
      <c r="FD274" s="88"/>
      <c r="FE274" s="89"/>
    </row>
    <row r="275" spans="1:161" s="2" customFormat="1" ht="12.75">
      <c r="A275" s="147"/>
      <c r="B275" s="148"/>
      <c r="C275" s="148"/>
      <c r="D275" s="148"/>
      <c r="E275" s="148"/>
      <c r="F275" s="148"/>
      <c r="G275" s="148"/>
      <c r="H275" s="149"/>
      <c r="I275" s="156"/>
      <c r="J275" s="157"/>
      <c r="K275" s="157"/>
      <c r="L275" s="157"/>
      <c r="M275" s="157"/>
      <c r="N275" s="157"/>
      <c r="O275" s="157"/>
      <c r="P275" s="157"/>
      <c r="Q275" s="157"/>
      <c r="R275" s="158"/>
      <c r="S275" s="156"/>
      <c r="T275" s="157"/>
      <c r="U275" s="157"/>
      <c r="V275" s="157"/>
      <c r="W275" s="157"/>
      <c r="X275" s="157"/>
      <c r="Y275" s="157"/>
      <c r="Z275" s="157"/>
      <c r="AA275" s="157"/>
      <c r="AB275" s="158"/>
      <c r="AC275" s="156"/>
      <c r="AD275" s="157"/>
      <c r="AE275" s="157"/>
      <c r="AF275" s="157"/>
      <c r="AG275" s="157"/>
      <c r="AH275" s="157"/>
      <c r="AI275" s="157"/>
      <c r="AJ275" s="157"/>
      <c r="AK275" s="157"/>
      <c r="AL275" s="158"/>
      <c r="AM275" s="156"/>
      <c r="AN275" s="157"/>
      <c r="AO275" s="157"/>
      <c r="AP275" s="157"/>
      <c r="AQ275" s="157"/>
      <c r="AR275" s="157"/>
      <c r="AS275" s="157"/>
      <c r="AT275" s="157"/>
      <c r="AU275" s="157"/>
      <c r="AV275" s="158"/>
      <c r="AW275" s="156"/>
      <c r="AX275" s="157"/>
      <c r="AY275" s="157"/>
      <c r="AZ275" s="157"/>
      <c r="BA275" s="157"/>
      <c r="BB275" s="157"/>
      <c r="BC275" s="157"/>
      <c r="BD275" s="157"/>
      <c r="BE275" s="157"/>
      <c r="BF275" s="158"/>
      <c r="BG275" s="79"/>
      <c r="BH275" s="80"/>
      <c r="BI275" s="80"/>
      <c r="BJ275" s="80"/>
      <c r="BK275" s="80"/>
      <c r="BL275" s="80"/>
      <c r="BM275" s="80"/>
      <c r="BN275" s="80"/>
      <c r="BO275" s="80"/>
      <c r="BP275" s="81"/>
      <c r="BQ275" s="79"/>
      <c r="BR275" s="80"/>
      <c r="BS275" s="80"/>
      <c r="BT275" s="80"/>
      <c r="BU275" s="80"/>
      <c r="BV275" s="80"/>
      <c r="BW275" s="80"/>
      <c r="BX275" s="80"/>
      <c r="BY275" s="81"/>
      <c r="BZ275" s="90"/>
      <c r="CA275" s="91"/>
      <c r="CB275" s="91"/>
      <c r="CC275" s="91"/>
      <c r="CD275" s="91"/>
      <c r="CE275" s="91"/>
      <c r="CF275" s="91"/>
      <c r="CG275" s="91"/>
      <c r="CH275" s="92"/>
      <c r="CI275" s="87"/>
      <c r="CJ275" s="88"/>
      <c r="CK275" s="88"/>
      <c r="CL275" s="88"/>
      <c r="CM275" s="88"/>
      <c r="CN275" s="88"/>
      <c r="CO275" s="88"/>
      <c r="CP275" s="88"/>
      <c r="CQ275" s="88"/>
      <c r="CR275" s="88"/>
      <c r="CS275" s="89"/>
      <c r="CT275" s="87"/>
      <c r="CU275" s="88"/>
      <c r="CV275" s="88"/>
      <c r="CW275" s="88"/>
      <c r="CX275" s="88"/>
      <c r="CY275" s="88"/>
      <c r="CZ275" s="88"/>
      <c r="DA275" s="88"/>
      <c r="DB275" s="88"/>
      <c r="DC275" s="88"/>
      <c r="DD275" s="89"/>
      <c r="DE275" s="87"/>
      <c r="DF275" s="88"/>
      <c r="DG275" s="88"/>
      <c r="DH275" s="88"/>
      <c r="DI275" s="88"/>
      <c r="DJ275" s="88"/>
      <c r="DK275" s="88"/>
      <c r="DL275" s="88"/>
      <c r="DM275" s="88"/>
      <c r="DN275" s="88"/>
      <c r="DO275" s="89"/>
      <c r="DP275" s="87"/>
      <c r="DQ275" s="88"/>
      <c r="DR275" s="88"/>
      <c r="DS275" s="88"/>
      <c r="DT275" s="88"/>
      <c r="DU275" s="88"/>
      <c r="DV275" s="88"/>
      <c r="DW275" s="88"/>
      <c r="DX275" s="88"/>
      <c r="DY275" s="89"/>
      <c r="DZ275" s="87"/>
      <c r="EA275" s="88"/>
      <c r="EB275" s="88"/>
      <c r="EC275" s="88"/>
      <c r="ED275" s="88"/>
      <c r="EE275" s="88"/>
      <c r="EF275" s="88"/>
      <c r="EG275" s="88"/>
      <c r="EH275" s="88"/>
      <c r="EI275" s="89"/>
      <c r="EJ275" s="79"/>
      <c r="EK275" s="80"/>
      <c r="EL275" s="80"/>
      <c r="EM275" s="80"/>
      <c r="EN275" s="80"/>
      <c r="EO275" s="80"/>
      <c r="EP275" s="80"/>
      <c r="EQ275" s="80"/>
      <c r="ER275" s="80"/>
      <c r="ES275" s="81"/>
      <c r="ET275" s="87"/>
      <c r="EU275" s="88"/>
      <c r="EV275" s="88"/>
      <c r="EW275" s="88"/>
      <c r="EX275" s="88"/>
      <c r="EY275" s="88"/>
      <c r="EZ275" s="88"/>
      <c r="FA275" s="88"/>
      <c r="FB275" s="88"/>
      <c r="FC275" s="88"/>
      <c r="FD275" s="88"/>
      <c r="FE275" s="89"/>
    </row>
    <row r="276" spans="1:161" s="2" customFormat="1" ht="12.75">
      <c r="A276" s="150"/>
      <c r="B276" s="151"/>
      <c r="C276" s="151"/>
      <c r="D276" s="151"/>
      <c r="E276" s="151"/>
      <c r="F276" s="151"/>
      <c r="G276" s="151"/>
      <c r="H276" s="152"/>
      <c r="I276" s="159"/>
      <c r="J276" s="160"/>
      <c r="K276" s="160"/>
      <c r="L276" s="160"/>
      <c r="M276" s="160"/>
      <c r="N276" s="160"/>
      <c r="O276" s="160"/>
      <c r="P276" s="160"/>
      <c r="Q276" s="160"/>
      <c r="R276" s="161"/>
      <c r="S276" s="159"/>
      <c r="T276" s="160"/>
      <c r="U276" s="160"/>
      <c r="V276" s="160"/>
      <c r="W276" s="160"/>
      <c r="X276" s="160"/>
      <c r="Y276" s="160"/>
      <c r="Z276" s="160"/>
      <c r="AA276" s="160"/>
      <c r="AB276" s="161"/>
      <c r="AC276" s="159"/>
      <c r="AD276" s="160"/>
      <c r="AE276" s="160"/>
      <c r="AF276" s="160"/>
      <c r="AG276" s="160"/>
      <c r="AH276" s="160"/>
      <c r="AI276" s="160"/>
      <c r="AJ276" s="160"/>
      <c r="AK276" s="160"/>
      <c r="AL276" s="161"/>
      <c r="AM276" s="159"/>
      <c r="AN276" s="160"/>
      <c r="AO276" s="160"/>
      <c r="AP276" s="160"/>
      <c r="AQ276" s="160"/>
      <c r="AR276" s="160"/>
      <c r="AS276" s="160"/>
      <c r="AT276" s="160"/>
      <c r="AU276" s="160"/>
      <c r="AV276" s="161"/>
      <c r="AW276" s="159"/>
      <c r="AX276" s="160"/>
      <c r="AY276" s="160"/>
      <c r="AZ276" s="160"/>
      <c r="BA276" s="160"/>
      <c r="BB276" s="160"/>
      <c r="BC276" s="160"/>
      <c r="BD276" s="160"/>
      <c r="BE276" s="160"/>
      <c r="BF276" s="161"/>
      <c r="BG276" s="79"/>
      <c r="BH276" s="80"/>
      <c r="BI276" s="80"/>
      <c r="BJ276" s="80"/>
      <c r="BK276" s="80"/>
      <c r="BL276" s="80"/>
      <c r="BM276" s="80"/>
      <c r="BN276" s="80"/>
      <c r="BO276" s="80"/>
      <c r="BP276" s="81"/>
      <c r="BQ276" s="79"/>
      <c r="BR276" s="80"/>
      <c r="BS276" s="80"/>
      <c r="BT276" s="80"/>
      <c r="BU276" s="80"/>
      <c r="BV276" s="80"/>
      <c r="BW276" s="80"/>
      <c r="BX276" s="80"/>
      <c r="BY276" s="81"/>
      <c r="BZ276" s="90"/>
      <c r="CA276" s="91"/>
      <c r="CB276" s="91"/>
      <c r="CC276" s="91"/>
      <c r="CD276" s="91"/>
      <c r="CE276" s="91"/>
      <c r="CF276" s="91"/>
      <c r="CG276" s="91"/>
      <c r="CH276" s="92"/>
      <c r="CI276" s="87"/>
      <c r="CJ276" s="88"/>
      <c r="CK276" s="88"/>
      <c r="CL276" s="88"/>
      <c r="CM276" s="88"/>
      <c r="CN276" s="88"/>
      <c r="CO276" s="88"/>
      <c r="CP276" s="88"/>
      <c r="CQ276" s="88"/>
      <c r="CR276" s="88"/>
      <c r="CS276" s="89"/>
      <c r="CT276" s="87"/>
      <c r="CU276" s="88"/>
      <c r="CV276" s="88"/>
      <c r="CW276" s="88"/>
      <c r="CX276" s="88"/>
      <c r="CY276" s="88"/>
      <c r="CZ276" s="88"/>
      <c r="DA276" s="88"/>
      <c r="DB276" s="88"/>
      <c r="DC276" s="88"/>
      <c r="DD276" s="89"/>
      <c r="DE276" s="87"/>
      <c r="DF276" s="88"/>
      <c r="DG276" s="88"/>
      <c r="DH276" s="88"/>
      <c r="DI276" s="88"/>
      <c r="DJ276" s="88"/>
      <c r="DK276" s="88"/>
      <c r="DL276" s="88"/>
      <c r="DM276" s="88"/>
      <c r="DN276" s="88"/>
      <c r="DO276" s="89"/>
      <c r="DP276" s="87"/>
      <c r="DQ276" s="88"/>
      <c r="DR276" s="88"/>
      <c r="DS276" s="88"/>
      <c r="DT276" s="88"/>
      <c r="DU276" s="88"/>
      <c r="DV276" s="88"/>
      <c r="DW276" s="88"/>
      <c r="DX276" s="88"/>
      <c r="DY276" s="89"/>
      <c r="DZ276" s="87"/>
      <c r="EA276" s="88"/>
      <c r="EB276" s="88"/>
      <c r="EC276" s="88"/>
      <c r="ED276" s="88"/>
      <c r="EE276" s="88"/>
      <c r="EF276" s="88"/>
      <c r="EG276" s="88"/>
      <c r="EH276" s="88"/>
      <c r="EI276" s="89"/>
      <c r="EJ276" s="79"/>
      <c r="EK276" s="80"/>
      <c r="EL276" s="80"/>
      <c r="EM276" s="80"/>
      <c r="EN276" s="80"/>
      <c r="EO276" s="80"/>
      <c r="EP276" s="80"/>
      <c r="EQ276" s="80"/>
      <c r="ER276" s="80"/>
      <c r="ES276" s="81"/>
      <c r="ET276" s="87"/>
      <c r="EU276" s="88"/>
      <c r="EV276" s="88"/>
      <c r="EW276" s="88"/>
      <c r="EX276" s="88"/>
      <c r="EY276" s="88"/>
      <c r="EZ276" s="88"/>
      <c r="FA276" s="88"/>
      <c r="FB276" s="88"/>
      <c r="FC276" s="88"/>
      <c r="FD276" s="88"/>
      <c r="FE276" s="89"/>
    </row>
    <row r="277" spans="1:161" s="2" customFormat="1" ht="161.25" customHeight="1">
      <c r="A277" s="144" t="s">
        <v>505</v>
      </c>
      <c r="B277" s="145"/>
      <c r="C277" s="145"/>
      <c r="D277" s="145"/>
      <c r="E277" s="145"/>
      <c r="F277" s="145"/>
      <c r="G277" s="145"/>
      <c r="H277" s="146"/>
      <c r="I277" s="153" t="s">
        <v>367</v>
      </c>
      <c r="J277" s="154"/>
      <c r="K277" s="154"/>
      <c r="L277" s="154"/>
      <c r="M277" s="154"/>
      <c r="N277" s="154"/>
      <c r="O277" s="154"/>
      <c r="P277" s="154"/>
      <c r="Q277" s="154"/>
      <c r="R277" s="155"/>
      <c r="S277" s="153" t="s">
        <v>491</v>
      </c>
      <c r="T277" s="154"/>
      <c r="U277" s="154"/>
      <c r="V277" s="154"/>
      <c r="W277" s="154"/>
      <c r="X277" s="154"/>
      <c r="Y277" s="154"/>
      <c r="Z277" s="154"/>
      <c r="AA277" s="154"/>
      <c r="AB277" s="155"/>
      <c r="AC277" s="153" t="s">
        <v>513</v>
      </c>
      <c r="AD277" s="154"/>
      <c r="AE277" s="154"/>
      <c r="AF277" s="154"/>
      <c r="AG277" s="154"/>
      <c r="AH277" s="154"/>
      <c r="AI277" s="154"/>
      <c r="AJ277" s="154"/>
      <c r="AK277" s="154"/>
      <c r="AL277" s="155"/>
      <c r="AM277" s="153" t="s">
        <v>544</v>
      </c>
      <c r="AN277" s="154"/>
      <c r="AO277" s="154"/>
      <c r="AP277" s="154"/>
      <c r="AQ277" s="154"/>
      <c r="AR277" s="154"/>
      <c r="AS277" s="154"/>
      <c r="AT277" s="154"/>
      <c r="AU277" s="154"/>
      <c r="AV277" s="155"/>
      <c r="AW277" s="153"/>
      <c r="AX277" s="154"/>
      <c r="AY277" s="154"/>
      <c r="AZ277" s="154"/>
      <c r="BA277" s="154"/>
      <c r="BB277" s="154"/>
      <c r="BC277" s="154"/>
      <c r="BD277" s="154"/>
      <c r="BE277" s="154"/>
      <c r="BF277" s="155"/>
      <c r="BG277" s="79" t="s">
        <v>358</v>
      </c>
      <c r="BH277" s="80"/>
      <c r="BI277" s="80"/>
      <c r="BJ277" s="80"/>
      <c r="BK277" s="80"/>
      <c r="BL277" s="80"/>
      <c r="BM277" s="80"/>
      <c r="BN277" s="80"/>
      <c r="BO277" s="80"/>
      <c r="BP277" s="81"/>
      <c r="BQ277" s="79" t="s">
        <v>351</v>
      </c>
      <c r="BR277" s="80"/>
      <c r="BS277" s="80"/>
      <c r="BT277" s="80"/>
      <c r="BU277" s="80"/>
      <c r="BV277" s="80"/>
      <c r="BW277" s="80"/>
      <c r="BX277" s="80"/>
      <c r="BY277" s="81"/>
      <c r="BZ277" s="90"/>
      <c r="CA277" s="91"/>
      <c r="CB277" s="91"/>
      <c r="CC277" s="91"/>
      <c r="CD277" s="91"/>
      <c r="CE277" s="91"/>
      <c r="CF277" s="91"/>
      <c r="CG277" s="91"/>
      <c r="CH277" s="92"/>
      <c r="CI277" s="87">
        <v>0</v>
      </c>
      <c r="CJ277" s="88"/>
      <c r="CK277" s="88"/>
      <c r="CL277" s="88"/>
      <c r="CM277" s="88"/>
      <c r="CN277" s="88"/>
      <c r="CO277" s="88"/>
      <c r="CP277" s="88"/>
      <c r="CQ277" s="88"/>
      <c r="CR277" s="88"/>
      <c r="CS277" s="89"/>
      <c r="CT277" s="87">
        <v>7</v>
      </c>
      <c r="CU277" s="88"/>
      <c r="CV277" s="88"/>
      <c r="CW277" s="88"/>
      <c r="CX277" s="88"/>
      <c r="CY277" s="88"/>
      <c r="CZ277" s="88"/>
      <c r="DA277" s="88"/>
      <c r="DB277" s="88"/>
      <c r="DC277" s="88"/>
      <c r="DD277" s="89"/>
      <c r="DE277" s="64" t="s">
        <v>545</v>
      </c>
      <c r="DF277" s="65"/>
      <c r="DG277" s="65"/>
      <c r="DH277" s="65"/>
      <c r="DI277" s="65"/>
      <c r="DJ277" s="65"/>
      <c r="DK277" s="65"/>
      <c r="DL277" s="65"/>
      <c r="DM277" s="65"/>
      <c r="DN277" s="65"/>
      <c r="DO277" s="66"/>
      <c r="DP277" s="87"/>
      <c r="DQ277" s="88"/>
      <c r="DR277" s="88"/>
      <c r="DS277" s="88"/>
      <c r="DT277" s="88"/>
      <c r="DU277" s="88"/>
      <c r="DV277" s="88"/>
      <c r="DW277" s="88"/>
      <c r="DX277" s="88"/>
      <c r="DY277" s="89"/>
      <c r="DZ277" s="87"/>
      <c r="EA277" s="88"/>
      <c r="EB277" s="88"/>
      <c r="EC277" s="88"/>
      <c r="ED277" s="88"/>
      <c r="EE277" s="88"/>
      <c r="EF277" s="88"/>
      <c r="EG277" s="88"/>
      <c r="EH277" s="88"/>
      <c r="EI277" s="89"/>
      <c r="EJ277" s="79"/>
      <c r="EK277" s="80"/>
      <c r="EL277" s="80"/>
      <c r="EM277" s="80"/>
      <c r="EN277" s="80"/>
      <c r="EO277" s="80"/>
      <c r="EP277" s="80"/>
      <c r="EQ277" s="80"/>
      <c r="ER277" s="80"/>
      <c r="ES277" s="81"/>
      <c r="ET277" s="87"/>
      <c r="EU277" s="88"/>
      <c r="EV277" s="88"/>
      <c r="EW277" s="88"/>
      <c r="EX277" s="88"/>
      <c r="EY277" s="88"/>
      <c r="EZ277" s="88"/>
      <c r="FA277" s="88"/>
      <c r="FB277" s="88"/>
      <c r="FC277" s="88"/>
      <c r="FD277" s="88"/>
      <c r="FE277" s="89"/>
    </row>
    <row r="278" spans="1:161" s="2" customFormat="1" ht="12.75">
      <c r="A278" s="147"/>
      <c r="B278" s="148"/>
      <c r="C278" s="148"/>
      <c r="D278" s="148"/>
      <c r="E278" s="148"/>
      <c r="F278" s="148"/>
      <c r="G278" s="148"/>
      <c r="H278" s="149"/>
      <c r="I278" s="156"/>
      <c r="J278" s="157"/>
      <c r="K278" s="157"/>
      <c r="L278" s="157"/>
      <c r="M278" s="157"/>
      <c r="N278" s="157"/>
      <c r="O278" s="157"/>
      <c r="P278" s="157"/>
      <c r="Q278" s="157"/>
      <c r="R278" s="158"/>
      <c r="S278" s="156"/>
      <c r="T278" s="157"/>
      <c r="U278" s="157"/>
      <c r="V278" s="157"/>
      <c r="W278" s="157"/>
      <c r="X278" s="157"/>
      <c r="Y278" s="157"/>
      <c r="Z278" s="157"/>
      <c r="AA278" s="157"/>
      <c r="AB278" s="158"/>
      <c r="AC278" s="156"/>
      <c r="AD278" s="157"/>
      <c r="AE278" s="157"/>
      <c r="AF278" s="157"/>
      <c r="AG278" s="157"/>
      <c r="AH278" s="157"/>
      <c r="AI278" s="157"/>
      <c r="AJ278" s="157"/>
      <c r="AK278" s="157"/>
      <c r="AL278" s="158"/>
      <c r="AM278" s="156"/>
      <c r="AN278" s="157"/>
      <c r="AO278" s="157"/>
      <c r="AP278" s="157"/>
      <c r="AQ278" s="157"/>
      <c r="AR278" s="157"/>
      <c r="AS278" s="157"/>
      <c r="AT278" s="157"/>
      <c r="AU278" s="157"/>
      <c r="AV278" s="158"/>
      <c r="AW278" s="156"/>
      <c r="AX278" s="157"/>
      <c r="AY278" s="157"/>
      <c r="AZ278" s="157"/>
      <c r="BA278" s="157"/>
      <c r="BB278" s="157"/>
      <c r="BC278" s="157"/>
      <c r="BD278" s="157"/>
      <c r="BE278" s="157"/>
      <c r="BF278" s="158"/>
      <c r="BG278" s="79"/>
      <c r="BH278" s="80"/>
      <c r="BI278" s="80"/>
      <c r="BJ278" s="80"/>
      <c r="BK278" s="80"/>
      <c r="BL278" s="80"/>
      <c r="BM278" s="80"/>
      <c r="BN278" s="80"/>
      <c r="BO278" s="80"/>
      <c r="BP278" s="81"/>
      <c r="BQ278" s="79"/>
      <c r="BR278" s="80"/>
      <c r="BS278" s="80"/>
      <c r="BT278" s="80"/>
      <c r="BU278" s="80"/>
      <c r="BV278" s="80"/>
      <c r="BW278" s="80"/>
      <c r="BX278" s="80"/>
      <c r="BY278" s="81"/>
      <c r="BZ278" s="90"/>
      <c r="CA278" s="91"/>
      <c r="CB278" s="91"/>
      <c r="CC278" s="91"/>
      <c r="CD278" s="91"/>
      <c r="CE278" s="91"/>
      <c r="CF278" s="91"/>
      <c r="CG278" s="91"/>
      <c r="CH278" s="92"/>
      <c r="CI278" s="87"/>
      <c r="CJ278" s="88"/>
      <c r="CK278" s="88"/>
      <c r="CL278" s="88"/>
      <c r="CM278" s="88"/>
      <c r="CN278" s="88"/>
      <c r="CO278" s="88"/>
      <c r="CP278" s="88"/>
      <c r="CQ278" s="88"/>
      <c r="CR278" s="88"/>
      <c r="CS278" s="89"/>
      <c r="CT278" s="87"/>
      <c r="CU278" s="88"/>
      <c r="CV278" s="88"/>
      <c r="CW278" s="88"/>
      <c r="CX278" s="88"/>
      <c r="CY278" s="88"/>
      <c r="CZ278" s="88"/>
      <c r="DA278" s="88"/>
      <c r="DB278" s="88"/>
      <c r="DC278" s="88"/>
      <c r="DD278" s="89"/>
      <c r="DE278" s="87"/>
      <c r="DF278" s="88"/>
      <c r="DG278" s="88"/>
      <c r="DH278" s="88"/>
      <c r="DI278" s="88"/>
      <c r="DJ278" s="88"/>
      <c r="DK278" s="88"/>
      <c r="DL278" s="88"/>
      <c r="DM278" s="88"/>
      <c r="DN278" s="88"/>
      <c r="DO278" s="89"/>
      <c r="DP278" s="87"/>
      <c r="DQ278" s="88"/>
      <c r="DR278" s="88"/>
      <c r="DS278" s="88"/>
      <c r="DT278" s="88"/>
      <c r="DU278" s="88"/>
      <c r="DV278" s="88"/>
      <c r="DW278" s="88"/>
      <c r="DX278" s="88"/>
      <c r="DY278" s="89"/>
      <c r="DZ278" s="87"/>
      <c r="EA278" s="88"/>
      <c r="EB278" s="88"/>
      <c r="EC278" s="88"/>
      <c r="ED278" s="88"/>
      <c r="EE278" s="88"/>
      <c r="EF278" s="88"/>
      <c r="EG278" s="88"/>
      <c r="EH278" s="88"/>
      <c r="EI278" s="89"/>
      <c r="EJ278" s="79"/>
      <c r="EK278" s="80"/>
      <c r="EL278" s="80"/>
      <c r="EM278" s="80"/>
      <c r="EN278" s="80"/>
      <c r="EO278" s="80"/>
      <c r="EP278" s="80"/>
      <c r="EQ278" s="80"/>
      <c r="ER278" s="80"/>
      <c r="ES278" s="81"/>
      <c r="ET278" s="87"/>
      <c r="EU278" s="88"/>
      <c r="EV278" s="88"/>
      <c r="EW278" s="88"/>
      <c r="EX278" s="88"/>
      <c r="EY278" s="88"/>
      <c r="EZ278" s="88"/>
      <c r="FA278" s="88"/>
      <c r="FB278" s="88"/>
      <c r="FC278" s="88"/>
      <c r="FD278" s="88"/>
      <c r="FE278" s="89"/>
    </row>
    <row r="279" spans="1:161" s="2" customFormat="1" ht="12.75">
      <c r="A279" s="150"/>
      <c r="B279" s="151"/>
      <c r="C279" s="151"/>
      <c r="D279" s="151"/>
      <c r="E279" s="151"/>
      <c r="F279" s="151"/>
      <c r="G279" s="151"/>
      <c r="H279" s="152"/>
      <c r="I279" s="159"/>
      <c r="J279" s="160"/>
      <c r="K279" s="160"/>
      <c r="L279" s="160"/>
      <c r="M279" s="160"/>
      <c r="N279" s="160"/>
      <c r="O279" s="160"/>
      <c r="P279" s="160"/>
      <c r="Q279" s="160"/>
      <c r="R279" s="161"/>
      <c r="S279" s="159"/>
      <c r="T279" s="160"/>
      <c r="U279" s="160"/>
      <c r="V279" s="160"/>
      <c r="W279" s="160"/>
      <c r="X279" s="160"/>
      <c r="Y279" s="160"/>
      <c r="Z279" s="160"/>
      <c r="AA279" s="160"/>
      <c r="AB279" s="161"/>
      <c r="AC279" s="159"/>
      <c r="AD279" s="160"/>
      <c r="AE279" s="160"/>
      <c r="AF279" s="160"/>
      <c r="AG279" s="160"/>
      <c r="AH279" s="160"/>
      <c r="AI279" s="160"/>
      <c r="AJ279" s="160"/>
      <c r="AK279" s="160"/>
      <c r="AL279" s="161"/>
      <c r="AM279" s="159"/>
      <c r="AN279" s="160"/>
      <c r="AO279" s="160"/>
      <c r="AP279" s="160"/>
      <c r="AQ279" s="160"/>
      <c r="AR279" s="160"/>
      <c r="AS279" s="160"/>
      <c r="AT279" s="160"/>
      <c r="AU279" s="160"/>
      <c r="AV279" s="161"/>
      <c r="AW279" s="159"/>
      <c r="AX279" s="160"/>
      <c r="AY279" s="160"/>
      <c r="AZ279" s="160"/>
      <c r="BA279" s="160"/>
      <c r="BB279" s="160"/>
      <c r="BC279" s="160"/>
      <c r="BD279" s="160"/>
      <c r="BE279" s="160"/>
      <c r="BF279" s="161"/>
      <c r="BG279" s="79"/>
      <c r="BH279" s="80"/>
      <c r="BI279" s="80"/>
      <c r="BJ279" s="80"/>
      <c r="BK279" s="80"/>
      <c r="BL279" s="80"/>
      <c r="BM279" s="80"/>
      <c r="BN279" s="80"/>
      <c r="BO279" s="80"/>
      <c r="BP279" s="81"/>
      <c r="BQ279" s="79"/>
      <c r="BR279" s="80"/>
      <c r="BS279" s="80"/>
      <c r="BT279" s="80"/>
      <c r="BU279" s="80"/>
      <c r="BV279" s="80"/>
      <c r="BW279" s="80"/>
      <c r="BX279" s="80"/>
      <c r="BY279" s="81"/>
      <c r="BZ279" s="90"/>
      <c r="CA279" s="91"/>
      <c r="CB279" s="91"/>
      <c r="CC279" s="91"/>
      <c r="CD279" s="91"/>
      <c r="CE279" s="91"/>
      <c r="CF279" s="91"/>
      <c r="CG279" s="91"/>
      <c r="CH279" s="92"/>
      <c r="CI279" s="87"/>
      <c r="CJ279" s="88"/>
      <c r="CK279" s="88"/>
      <c r="CL279" s="88"/>
      <c r="CM279" s="88"/>
      <c r="CN279" s="88"/>
      <c r="CO279" s="88"/>
      <c r="CP279" s="88"/>
      <c r="CQ279" s="88"/>
      <c r="CR279" s="88"/>
      <c r="CS279" s="89"/>
      <c r="CT279" s="87"/>
      <c r="CU279" s="88"/>
      <c r="CV279" s="88"/>
      <c r="CW279" s="88"/>
      <c r="CX279" s="88"/>
      <c r="CY279" s="88"/>
      <c r="CZ279" s="88"/>
      <c r="DA279" s="88"/>
      <c r="DB279" s="88"/>
      <c r="DC279" s="88"/>
      <c r="DD279" s="89"/>
      <c r="DE279" s="87"/>
      <c r="DF279" s="88"/>
      <c r="DG279" s="88"/>
      <c r="DH279" s="88"/>
      <c r="DI279" s="88"/>
      <c r="DJ279" s="88"/>
      <c r="DK279" s="88"/>
      <c r="DL279" s="88"/>
      <c r="DM279" s="88"/>
      <c r="DN279" s="88"/>
      <c r="DO279" s="89"/>
      <c r="DP279" s="87"/>
      <c r="DQ279" s="88"/>
      <c r="DR279" s="88"/>
      <c r="DS279" s="88"/>
      <c r="DT279" s="88"/>
      <c r="DU279" s="88"/>
      <c r="DV279" s="88"/>
      <c r="DW279" s="88"/>
      <c r="DX279" s="88"/>
      <c r="DY279" s="89"/>
      <c r="DZ279" s="87"/>
      <c r="EA279" s="88"/>
      <c r="EB279" s="88"/>
      <c r="EC279" s="88"/>
      <c r="ED279" s="88"/>
      <c r="EE279" s="88"/>
      <c r="EF279" s="88"/>
      <c r="EG279" s="88"/>
      <c r="EH279" s="88"/>
      <c r="EI279" s="89"/>
      <c r="EJ279" s="79"/>
      <c r="EK279" s="80"/>
      <c r="EL279" s="80"/>
      <c r="EM279" s="80"/>
      <c r="EN279" s="80"/>
      <c r="EO279" s="80"/>
      <c r="EP279" s="80"/>
      <c r="EQ279" s="80"/>
      <c r="ER279" s="80"/>
      <c r="ES279" s="81"/>
      <c r="ET279" s="87"/>
      <c r="EU279" s="88"/>
      <c r="EV279" s="88"/>
      <c r="EW279" s="88"/>
      <c r="EX279" s="88"/>
      <c r="EY279" s="88"/>
      <c r="EZ279" s="88"/>
      <c r="FA279" s="88"/>
      <c r="FB279" s="88"/>
      <c r="FC279" s="88"/>
      <c r="FD279" s="88"/>
      <c r="FE279" s="89"/>
    </row>
    <row r="280" spans="1:161" s="2" customFormat="1" ht="161.25" customHeight="1">
      <c r="A280" s="144" t="s">
        <v>369</v>
      </c>
      <c r="B280" s="145"/>
      <c r="C280" s="145"/>
      <c r="D280" s="145"/>
      <c r="E280" s="145"/>
      <c r="F280" s="145"/>
      <c r="G280" s="145"/>
      <c r="H280" s="146"/>
      <c r="I280" s="153" t="s">
        <v>371</v>
      </c>
      <c r="J280" s="154"/>
      <c r="K280" s="154"/>
      <c r="L280" s="154"/>
      <c r="M280" s="154"/>
      <c r="N280" s="154"/>
      <c r="O280" s="154"/>
      <c r="P280" s="154"/>
      <c r="Q280" s="154"/>
      <c r="R280" s="155"/>
      <c r="S280" s="153" t="s">
        <v>491</v>
      </c>
      <c r="T280" s="154"/>
      <c r="U280" s="154"/>
      <c r="V280" s="154"/>
      <c r="W280" s="154"/>
      <c r="X280" s="154"/>
      <c r="Y280" s="154"/>
      <c r="Z280" s="154"/>
      <c r="AA280" s="154"/>
      <c r="AB280" s="155"/>
      <c r="AC280" s="153" t="s">
        <v>492</v>
      </c>
      <c r="AD280" s="154"/>
      <c r="AE280" s="154"/>
      <c r="AF280" s="154"/>
      <c r="AG280" s="154"/>
      <c r="AH280" s="154"/>
      <c r="AI280" s="154"/>
      <c r="AJ280" s="154"/>
      <c r="AK280" s="154"/>
      <c r="AL280" s="155"/>
      <c r="AM280" s="153" t="s">
        <v>347</v>
      </c>
      <c r="AN280" s="154"/>
      <c r="AO280" s="154"/>
      <c r="AP280" s="154"/>
      <c r="AQ280" s="154"/>
      <c r="AR280" s="154"/>
      <c r="AS280" s="154"/>
      <c r="AT280" s="154"/>
      <c r="AU280" s="154"/>
      <c r="AV280" s="155"/>
      <c r="AW280" s="153"/>
      <c r="AX280" s="154"/>
      <c r="AY280" s="154"/>
      <c r="AZ280" s="154"/>
      <c r="BA280" s="154"/>
      <c r="BB280" s="154"/>
      <c r="BC280" s="154"/>
      <c r="BD280" s="154"/>
      <c r="BE280" s="154"/>
      <c r="BF280" s="155"/>
      <c r="BG280" s="79" t="s">
        <v>358</v>
      </c>
      <c r="BH280" s="80"/>
      <c r="BI280" s="80"/>
      <c r="BJ280" s="80"/>
      <c r="BK280" s="80"/>
      <c r="BL280" s="80"/>
      <c r="BM280" s="80"/>
      <c r="BN280" s="80"/>
      <c r="BO280" s="80"/>
      <c r="BP280" s="81"/>
      <c r="BQ280" s="79" t="s">
        <v>351</v>
      </c>
      <c r="BR280" s="80"/>
      <c r="BS280" s="80"/>
      <c r="BT280" s="80"/>
      <c r="BU280" s="80"/>
      <c r="BV280" s="80"/>
      <c r="BW280" s="80"/>
      <c r="BX280" s="80"/>
      <c r="BY280" s="81"/>
      <c r="BZ280" s="90"/>
      <c r="CA280" s="91"/>
      <c r="CB280" s="91"/>
      <c r="CC280" s="91"/>
      <c r="CD280" s="91"/>
      <c r="CE280" s="91"/>
      <c r="CF280" s="91"/>
      <c r="CG280" s="91"/>
      <c r="CH280" s="92"/>
      <c r="CI280" s="87">
        <v>816</v>
      </c>
      <c r="CJ280" s="88"/>
      <c r="CK280" s="88"/>
      <c r="CL280" s="88"/>
      <c r="CM280" s="88"/>
      <c r="CN280" s="88"/>
      <c r="CO280" s="88"/>
      <c r="CP280" s="88"/>
      <c r="CQ280" s="88"/>
      <c r="CR280" s="88"/>
      <c r="CS280" s="89"/>
      <c r="CT280" s="87">
        <v>836</v>
      </c>
      <c r="CU280" s="88"/>
      <c r="CV280" s="88"/>
      <c r="CW280" s="88"/>
      <c r="CX280" s="88"/>
      <c r="CY280" s="88"/>
      <c r="CZ280" s="88"/>
      <c r="DA280" s="88"/>
      <c r="DB280" s="88"/>
      <c r="DC280" s="88"/>
      <c r="DD280" s="89"/>
      <c r="DE280" s="64" t="s">
        <v>546</v>
      </c>
      <c r="DF280" s="65"/>
      <c r="DG280" s="65"/>
      <c r="DH280" s="65"/>
      <c r="DI280" s="65"/>
      <c r="DJ280" s="65"/>
      <c r="DK280" s="65"/>
      <c r="DL280" s="65"/>
      <c r="DM280" s="65"/>
      <c r="DN280" s="65"/>
      <c r="DO280" s="66"/>
      <c r="DP280" s="141">
        <v>0.006</v>
      </c>
      <c r="DQ280" s="142"/>
      <c r="DR280" s="142"/>
      <c r="DS280" s="142"/>
      <c r="DT280" s="142"/>
      <c r="DU280" s="142"/>
      <c r="DV280" s="142"/>
      <c r="DW280" s="142"/>
      <c r="DX280" s="142"/>
      <c r="DY280" s="143"/>
      <c r="DZ280" s="87"/>
      <c r="EA280" s="88"/>
      <c r="EB280" s="88"/>
      <c r="EC280" s="88"/>
      <c r="ED280" s="88"/>
      <c r="EE280" s="88"/>
      <c r="EF280" s="88"/>
      <c r="EG280" s="88"/>
      <c r="EH280" s="88"/>
      <c r="EI280" s="89"/>
      <c r="EJ280" s="79"/>
      <c r="EK280" s="80"/>
      <c r="EL280" s="80"/>
      <c r="EM280" s="80"/>
      <c r="EN280" s="80"/>
      <c r="EO280" s="80"/>
      <c r="EP280" s="80"/>
      <c r="EQ280" s="80"/>
      <c r="ER280" s="80"/>
      <c r="ES280" s="81"/>
      <c r="ET280" s="87"/>
      <c r="EU280" s="88"/>
      <c r="EV280" s="88"/>
      <c r="EW280" s="88"/>
      <c r="EX280" s="88"/>
      <c r="EY280" s="88"/>
      <c r="EZ280" s="88"/>
      <c r="FA280" s="88"/>
      <c r="FB280" s="88"/>
      <c r="FC280" s="88"/>
      <c r="FD280" s="88"/>
      <c r="FE280" s="89"/>
    </row>
    <row r="281" spans="1:161" s="2" customFormat="1" ht="12.75">
      <c r="A281" s="147"/>
      <c r="B281" s="148"/>
      <c r="C281" s="148"/>
      <c r="D281" s="148"/>
      <c r="E281" s="148"/>
      <c r="F281" s="148"/>
      <c r="G281" s="148"/>
      <c r="H281" s="149"/>
      <c r="I281" s="156"/>
      <c r="J281" s="157"/>
      <c r="K281" s="157"/>
      <c r="L281" s="157"/>
      <c r="M281" s="157"/>
      <c r="N281" s="157"/>
      <c r="O281" s="157"/>
      <c r="P281" s="157"/>
      <c r="Q281" s="157"/>
      <c r="R281" s="158"/>
      <c r="S281" s="156"/>
      <c r="T281" s="157"/>
      <c r="U281" s="157"/>
      <c r="V281" s="157"/>
      <c r="W281" s="157"/>
      <c r="X281" s="157"/>
      <c r="Y281" s="157"/>
      <c r="Z281" s="157"/>
      <c r="AA281" s="157"/>
      <c r="AB281" s="158"/>
      <c r="AC281" s="156"/>
      <c r="AD281" s="157"/>
      <c r="AE281" s="157"/>
      <c r="AF281" s="157"/>
      <c r="AG281" s="157"/>
      <c r="AH281" s="157"/>
      <c r="AI281" s="157"/>
      <c r="AJ281" s="157"/>
      <c r="AK281" s="157"/>
      <c r="AL281" s="158"/>
      <c r="AM281" s="156"/>
      <c r="AN281" s="157"/>
      <c r="AO281" s="157"/>
      <c r="AP281" s="157"/>
      <c r="AQ281" s="157"/>
      <c r="AR281" s="157"/>
      <c r="AS281" s="157"/>
      <c r="AT281" s="157"/>
      <c r="AU281" s="157"/>
      <c r="AV281" s="158"/>
      <c r="AW281" s="156"/>
      <c r="AX281" s="157"/>
      <c r="AY281" s="157"/>
      <c r="AZ281" s="157"/>
      <c r="BA281" s="157"/>
      <c r="BB281" s="157"/>
      <c r="BC281" s="157"/>
      <c r="BD281" s="157"/>
      <c r="BE281" s="157"/>
      <c r="BF281" s="158"/>
      <c r="BG281" s="79"/>
      <c r="BH281" s="80"/>
      <c r="BI281" s="80"/>
      <c r="BJ281" s="80"/>
      <c r="BK281" s="80"/>
      <c r="BL281" s="80"/>
      <c r="BM281" s="80"/>
      <c r="BN281" s="80"/>
      <c r="BO281" s="80"/>
      <c r="BP281" s="81"/>
      <c r="BQ281" s="79"/>
      <c r="BR281" s="80"/>
      <c r="BS281" s="80"/>
      <c r="BT281" s="80"/>
      <c r="BU281" s="80"/>
      <c r="BV281" s="80"/>
      <c r="BW281" s="80"/>
      <c r="BX281" s="80"/>
      <c r="BY281" s="81"/>
      <c r="BZ281" s="90"/>
      <c r="CA281" s="91"/>
      <c r="CB281" s="91"/>
      <c r="CC281" s="91"/>
      <c r="CD281" s="91"/>
      <c r="CE281" s="91"/>
      <c r="CF281" s="91"/>
      <c r="CG281" s="91"/>
      <c r="CH281" s="92"/>
      <c r="CI281" s="87"/>
      <c r="CJ281" s="88"/>
      <c r="CK281" s="88"/>
      <c r="CL281" s="88"/>
      <c r="CM281" s="88"/>
      <c r="CN281" s="88"/>
      <c r="CO281" s="88"/>
      <c r="CP281" s="88"/>
      <c r="CQ281" s="88"/>
      <c r="CR281" s="88"/>
      <c r="CS281" s="89"/>
      <c r="CT281" s="87"/>
      <c r="CU281" s="88"/>
      <c r="CV281" s="88"/>
      <c r="CW281" s="88"/>
      <c r="CX281" s="88"/>
      <c r="CY281" s="88"/>
      <c r="CZ281" s="88"/>
      <c r="DA281" s="88"/>
      <c r="DB281" s="88"/>
      <c r="DC281" s="88"/>
      <c r="DD281" s="89"/>
      <c r="DE281" s="87"/>
      <c r="DF281" s="88"/>
      <c r="DG281" s="88"/>
      <c r="DH281" s="88"/>
      <c r="DI281" s="88"/>
      <c r="DJ281" s="88"/>
      <c r="DK281" s="88"/>
      <c r="DL281" s="88"/>
      <c r="DM281" s="88"/>
      <c r="DN281" s="88"/>
      <c r="DO281" s="89"/>
      <c r="DP281" s="87"/>
      <c r="DQ281" s="88"/>
      <c r="DR281" s="88"/>
      <c r="DS281" s="88"/>
      <c r="DT281" s="88"/>
      <c r="DU281" s="88"/>
      <c r="DV281" s="88"/>
      <c r="DW281" s="88"/>
      <c r="DX281" s="88"/>
      <c r="DY281" s="89"/>
      <c r="DZ281" s="87"/>
      <c r="EA281" s="88"/>
      <c r="EB281" s="88"/>
      <c r="EC281" s="88"/>
      <c r="ED281" s="88"/>
      <c r="EE281" s="88"/>
      <c r="EF281" s="88"/>
      <c r="EG281" s="88"/>
      <c r="EH281" s="88"/>
      <c r="EI281" s="89"/>
      <c r="EJ281" s="79"/>
      <c r="EK281" s="80"/>
      <c r="EL281" s="80"/>
      <c r="EM281" s="80"/>
      <c r="EN281" s="80"/>
      <c r="EO281" s="80"/>
      <c r="EP281" s="80"/>
      <c r="EQ281" s="80"/>
      <c r="ER281" s="80"/>
      <c r="ES281" s="81"/>
      <c r="ET281" s="87"/>
      <c r="EU281" s="88"/>
      <c r="EV281" s="88"/>
      <c r="EW281" s="88"/>
      <c r="EX281" s="88"/>
      <c r="EY281" s="88"/>
      <c r="EZ281" s="88"/>
      <c r="FA281" s="88"/>
      <c r="FB281" s="88"/>
      <c r="FC281" s="88"/>
      <c r="FD281" s="88"/>
      <c r="FE281" s="89"/>
    </row>
    <row r="282" spans="1:161" s="2" customFormat="1" ht="12.75">
      <c r="A282" s="150"/>
      <c r="B282" s="151"/>
      <c r="C282" s="151"/>
      <c r="D282" s="151"/>
      <c r="E282" s="151"/>
      <c r="F282" s="151"/>
      <c r="G282" s="151"/>
      <c r="H282" s="152"/>
      <c r="I282" s="159"/>
      <c r="J282" s="160"/>
      <c r="K282" s="160"/>
      <c r="L282" s="160"/>
      <c r="M282" s="160"/>
      <c r="N282" s="160"/>
      <c r="O282" s="160"/>
      <c r="P282" s="160"/>
      <c r="Q282" s="160"/>
      <c r="R282" s="161"/>
      <c r="S282" s="159"/>
      <c r="T282" s="160"/>
      <c r="U282" s="160"/>
      <c r="V282" s="160"/>
      <c r="W282" s="160"/>
      <c r="X282" s="160"/>
      <c r="Y282" s="160"/>
      <c r="Z282" s="160"/>
      <c r="AA282" s="160"/>
      <c r="AB282" s="161"/>
      <c r="AC282" s="159"/>
      <c r="AD282" s="160"/>
      <c r="AE282" s="160"/>
      <c r="AF282" s="160"/>
      <c r="AG282" s="160"/>
      <c r="AH282" s="160"/>
      <c r="AI282" s="160"/>
      <c r="AJ282" s="160"/>
      <c r="AK282" s="160"/>
      <c r="AL282" s="161"/>
      <c r="AM282" s="159"/>
      <c r="AN282" s="160"/>
      <c r="AO282" s="160"/>
      <c r="AP282" s="160"/>
      <c r="AQ282" s="160"/>
      <c r="AR282" s="160"/>
      <c r="AS282" s="160"/>
      <c r="AT282" s="160"/>
      <c r="AU282" s="160"/>
      <c r="AV282" s="161"/>
      <c r="AW282" s="159"/>
      <c r="AX282" s="160"/>
      <c r="AY282" s="160"/>
      <c r="AZ282" s="160"/>
      <c r="BA282" s="160"/>
      <c r="BB282" s="160"/>
      <c r="BC282" s="160"/>
      <c r="BD282" s="160"/>
      <c r="BE282" s="160"/>
      <c r="BF282" s="161"/>
      <c r="BG282" s="79"/>
      <c r="BH282" s="80"/>
      <c r="BI282" s="80"/>
      <c r="BJ282" s="80"/>
      <c r="BK282" s="80"/>
      <c r="BL282" s="80"/>
      <c r="BM282" s="80"/>
      <c r="BN282" s="80"/>
      <c r="BO282" s="80"/>
      <c r="BP282" s="81"/>
      <c r="BQ282" s="79"/>
      <c r="BR282" s="80"/>
      <c r="BS282" s="80"/>
      <c r="BT282" s="80"/>
      <c r="BU282" s="80"/>
      <c r="BV282" s="80"/>
      <c r="BW282" s="80"/>
      <c r="BX282" s="80"/>
      <c r="BY282" s="81"/>
      <c r="BZ282" s="90"/>
      <c r="CA282" s="91"/>
      <c r="CB282" s="91"/>
      <c r="CC282" s="91"/>
      <c r="CD282" s="91"/>
      <c r="CE282" s="91"/>
      <c r="CF282" s="91"/>
      <c r="CG282" s="91"/>
      <c r="CH282" s="92"/>
      <c r="CI282" s="87"/>
      <c r="CJ282" s="88"/>
      <c r="CK282" s="88"/>
      <c r="CL282" s="88"/>
      <c r="CM282" s="88"/>
      <c r="CN282" s="88"/>
      <c r="CO282" s="88"/>
      <c r="CP282" s="88"/>
      <c r="CQ282" s="88"/>
      <c r="CR282" s="88"/>
      <c r="CS282" s="89"/>
      <c r="CT282" s="87"/>
      <c r="CU282" s="88"/>
      <c r="CV282" s="88"/>
      <c r="CW282" s="88"/>
      <c r="CX282" s="88"/>
      <c r="CY282" s="88"/>
      <c r="CZ282" s="88"/>
      <c r="DA282" s="88"/>
      <c r="DB282" s="88"/>
      <c r="DC282" s="88"/>
      <c r="DD282" s="89"/>
      <c r="DE282" s="87"/>
      <c r="DF282" s="88"/>
      <c r="DG282" s="88"/>
      <c r="DH282" s="88"/>
      <c r="DI282" s="88"/>
      <c r="DJ282" s="88"/>
      <c r="DK282" s="88"/>
      <c r="DL282" s="88"/>
      <c r="DM282" s="88"/>
      <c r="DN282" s="88"/>
      <c r="DO282" s="89"/>
      <c r="DP282" s="87"/>
      <c r="DQ282" s="88"/>
      <c r="DR282" s="88"/>
      <c r="DS282" s="88"/>
      <c r="DT282" s="88"/>
      <c r="DU282" s="88"/>
      <c r="DV282" s="88"/>
      <c r="DW282" s="88"/>
      <c r="DX282" s="88"/>
      <c r="DY282" s="89"/>
      <c r="DZ282" s="87"/>
      <c r="EA282" s="88"/>
      <c r="EB282" s="88"/>
      <c r="EC282" s="88"/>
      <c r="ED282" s="88"/>
      <c r="EE282" s="88"/>
      <c r="EF282" s="88"/>
      <c r="EG282" s="88"/>
      <c r="EH282" s="88"/>
      <c r="EI282" s="89"/>
      <c r="EJ282" s="79"/>
      <c r="EK282" s="80"/>
      <c r="EL282" s="80"/>
      <c r="EM282" s="80"/>
      <c r="EN282" s="80"/>
      <c r="EO282" s="80"/>
      <c r="EP282" s="80"/>
      <c r="EQ282" s="80"/>
      <c r="ER282" s="80"/>
      <c r="ES282" s="81"/>
      <c r="ET282" s="87"/>
      <c r="EU282" s="88"/>
      <c r="EV282" s="88"/>
      <c r="EW282" s="88"/>
      <c r="EX282" s="88"/>
      <c r="EY282" s="88"/>
      <c r="EZ282" s="88"/>
      <c r="FA282" s="88"/>
      <c r="FB282" s="88"/>
      <c r="FC282" s="88"/>
      <c r="FD282" s="88"/>
      <c r="FE282" s="89"/>
    </row>
    <row r="283" spans="1:161" s="2" customFormat="1" ht="161.25" customHeight="1">
      <c r="A283" s="144" t="s">
        <v>369</v>
      </c>
      <c r="B283" s="145"/>
      <c r="C283" s="145"/>
      <c r="D283" s="145"/>
      <c r="E283" s="145"/>
      <c r="F283" s="145"/>
      <c r="G283" s="145"/>
      <c r="H283" s="146"/>
      <c r="I283" s="153" t="s">
        <v>371</v>
      </c>
      <c r="J283" s="154"/>
      <c r="K283" s="154"/>
      <c r="L283" s="154"/>
      <c r="M283" s="154"/>
      <c r="N283" s="154"/>
      <c r="O283" s="154"/>
      <c r="P283" s="154"/>
      <c r="Q283" s="154"/>
      <c r="R283" s="155"/>
      <c r="S283" s="153" t="s">
        <v>491</v>
      </c>
      <c r="T283" s="154"/>
      <c r="U283" s="154"/>
      <c r="V283" s="154"/>
      <c r="W283" s="154"/>
      <c r="X283" s="154"/>
      <c r="Y283" s="154"/>
      <c r="Z283" s="154"/>
      <c r="AA283" s="154"/>
      <c r="AB283" s="155"/>
      <c r="AC283" s="153" t="s">
        <v>492</v>
      </c>
      <c r="AD283" s="154"/>
      <c r="AE283" s="154"/>
      <c r="AF283" s="154"/>
      <c r="AG283" s="154"/>
      <c r="AH283" s="154"/>
      <c r="AI283" s="154"/>
      <c r="AJ283" s="154"/>
      <c r="AK283" s="154"/>
      <c r="AL283" s="155"/>
      <c r="AM283" s="153" t="s">
        <v>510</v>
      </c>
      <c r="AN283" s="154"/>
      <c r="AO283" s="154"/>
      <c r="AP283" s="154"/>
      <c r="AQ283" s="154"/>
      <c r="AR283" s="154"/>
      <c r="AS283" s="154"/>
      <c r="AT283" s="154"/>
      <c r="AU283" s="154"/>
      <c r="AV283" s="155"/>
      <c r="AW283" s="153"/>
      <c r="AX283" s="154"/>
      <c r="AY283" s="154"/>
      <c r="AZ283" s="154"/>
      <c r="BA283" s="154"/>
      <c r="BB283" s="154"/>
      <c r="BC283" s="154"/>
      <c r="BD283" s="154"/>
      <c r="BE283" s="154"/>
      <c r="BF283" s="155"/>
      <c r="BG283" s="79" t="s">
        <v>358</v>
      </c>
      <c r="BH283" s="80"/>
      <c r="BI283" s="80"/>
      <c r="BJ283" s="80"/>
      <c r="BK283" s="80"/>
      <c r="BL283" s="80"/>
      <c r="BM283" s="80"/>
      <c r="BN283" s="80"/>
      <c r="BO283" s="80"/>
      <c r="BP283" s="81"/>
      <c r="BQ283" s="79" t="s">
        <v>351</v>
      </c>
      <c r="BR283" s="80"/>
      <c r="BS283" s="80"/>
      <c r="BT283" s="80"/>
      <c r="BU283" s="80"/>
      <c r="BV283" s="80"/>
      <c r="BW283" s="80"/>
      <c r="BX283" s="80"/>
      <c r="BY283" s="81"/>
      <c r="BZ283" s="90"/>
      <c r="CA283" s="91"/>
      <c r="CB283" s="91"/>
      <c r="CC283" s="91"/>
      <c r="CD283" s="91"/>
      <c r="CE283" s="91"/>
      <c r="CF283" s="91"/>
      <c r="CG283" s="91"/>
      <c r="CH283" s="92"/>
      <c r="CI283" s="87"/>
      <c r="CJ283" s="88"/>
      <c r="CK283" s="88"/>
      <c r="CL283" s="88"/>
      <c r="CM283" s="88"/>
      <c r="CN283" s="88"/>
      <c r="CO283" s="88"/>
      <c r="CP283" s="88"/>
      <c r="CQ283" s="88"/>
      <c r="CR283" s="88"/>
      <c r="CS283" s="89"/>
      <c r="CT283" s="87">
        <v>816</v>
      </c>
      <c r="CU283" s="88"/>
      <c r="CV283" s="88"/>
      <c r="CW283" s="88"/>
      <c r="CX283" s="88"/>
      <c r="CY283" s="88"/>
      <c r="CZ283" s="88"/>
      <c r="DA283" s="88"/>
      <c r="DB283" s="88"/>
      <c r="DC283" s="88"/>
      <c r="DD283" s="89"/>
      <c r="DE283" s="64" t="s">
        <v>547</v>
      </c>
      <c r="DF283" s="65"/>
      <c r="DG283" s="65"/>
      <c r="DH283" s="65"/>
      <c r="DI283" s="65"/>
      <c r="DJ283" s="65"/>
      <c r="DK283" s="65"/>
      <c r="DL283" s="65"/>
      <c r="DM283" s="65"/>
      <c r="DN283" s="65"/>
      <c r="DO283" s="66"/>
      <c r="DP283" s="141">
        <v>0.013</v>
      </c>
      <c r="DQ283" s="142"/>
      <c r="DR283" s="142"/>
      <c r="DS283" s="142"/>
      <c r="DT283" s="142"/>
      <c r="DU283" s="142"/>
      <c r="DV283" s="142"/>
      <c r="DW283" s="142"/>
      <c r="DX283" s="142"/>
      <c r="DY283" s="143"/>
      <c r="DZ283" s="87"/>
      <c r="EA283" s="88"/>
      <c r="EB283" s="88"/>
      <c r="EC283" s="88"/>
      <c r="ED283" s="88"/>
      <c r="EE283" s="88"/>
      <c r="EF283" s="88"/>
      <c r="EG283" s="88"/>
      <c r="EH283" s="88"/>
      <c r="EI283" s="89"/>
      <c r="EJ283" s="79"/>
      <c r="EK283" s="80"/>
      <c r="EL283" s="80"/>
      <c r="EM283" s="80"/>
      <c r="EN283" s="80"/>
      <c r="EO283" s="80"/>
      <c r="EP283" s="80"/>
      <c r="EQ283" s="80"/>
      <c r="ER283" s="80"/>
      <c r="ES283" s="81"/>
      <c r="ET283" s="87"/>
      <c r="EU283" s="88"/>
      <c r="EV283" s="88"/>
      <c r="EW283" s="88"/>
      <c r="EX283" s="88"/>
      <c r="EY283" s="88"/>
      <c r="EZ283" s="88"/>
      <c r="FA283" s="88"/>
      <c r="FB283" s="88"/>
      <c r="FC283" s="88"/>
      <c r="FD283" s="88"/>
      <c r="FE283" s="89"/>
    </row>
    <row r="284" spans="1:161" s="2" customFormat="1" ht="12.75">
      <c r="A284" s="147"/>
      <c r="B284" s="148"/>
      <c r="C284" s="148"/>
      <c r="D284" s="148"/>
      <c r="E284" s="148"/>
      <c r="F284" s="148"/>
      <c r="G284" s="148"/>
      <c r="H284" s="149"/>
      <c r="I284" s="156"/>
      <c r="J284" s="157"/>
      <c r="K284" s="157"/>
      <c r="L284" s="157"/>
      <c r="M284" s="157"/>
      <c r="N284" s="157"/>
      <c r="O284" s="157"/>
      <c r="P284" s="157"/>
      <c r="Q284" s="157"/>
      <c r="R284" s="158"/>
      <c r="S284" s="156"/>
      <c r="T284" s="157"/>
      <c r="U284" s="157"/>
      <c r="V284" s="157"/>
      <c r="W284" s="157"/>
      <c r="X284" s="157"/>
      <c r="Y284" s="157"/>
      <c r="Z284" s="157"/>
      <c r="AA284" s="157"/>
      <c r="AB284" s="158"/>
      <c r="AC284" s="156"/>
      <c r="AD284" s="157"/>
      <c r="AE284" s="157"/>
      <c r="AF284" s="157"/>
      <c r="AG284" s="157"/>
      <c r="AH284" s="157"/>
      <c r="AI284" s="157"/>
      <c r="AJ284" s="157"/>
      <c r="AK284" s="157"/>
      <c r="AL284" s="158"/>
      <c r="AM284" s="156"/>
      <c r="AN284" s="157"/>
      <c r="AO284" s="157"/>
      <c r="AP284" s="157"/>
      <c r="AQ284" s="157"/>
      <c r="AR284" s="157"/>
      <c r="AS284" s="157"/>
      <c r="AT284" s="157"/>
      <c r="AU284" s="157"/>
      <c r="AV284" s="158"/>
      <c r="AW284" s="156"/>
      <c r="AX284" s="157"/>
      <c r="AY284" s="157"/>
      <c r="AZ284" s="157"/>
      <c r="BA284" s="157"/>
      <c r="BB284" s="157"/>
      <c r="BC284" s="157"/>
      <c r="BD284" s="157"/>
      <c r="BE284" s="157"/>
      <c r="BF284" s="158"/>
      <c r="BG284" s="79"/>
      <c r="BH284" s="80"/>
      <c r="BI284" s="80"/>
      <c r="BJ284" s="80"/>
      <c r="BK284" s="80"/>
      <c r="BL284" s="80"/>
      <c r="BM284" s="80"/>
      <c r="BN284" s="80"/>
      <c r="BO284" s="80"/>
      <c r="BP284" s="81"/>
      <c r="BQ284" s="79"/>
      <c r="BR284" s="80"/>
      <c r="BS284" s="80"/>
      <c r="BT284" s="80"/>
      <c r="BU284" s="80"/>
      <c r="BV284" s="80"/>
      <c r="BW284" s="80"/>
      <c r="BX284" s="80"/>
      <c r="BY284" s="81"/>
      <c r="BZ284" s="90"/>
      <c r="CA284" s="91"/>
      <c r="CB284" s="91"/>
      <c r="CC284" s="91"/>
      <c r="CD284" s="91"/>
      <c r="CE284" s="91"/>
      <c r="CF284" s="91"/>
      <c r="CG284" s="91"/>
      <c r="CH284" s="92"/>
      <c r="CI284" s="87"/>
      <c r="CJ284" s="88"/>
      <c r="CK284" s="88"/>
      <c r="CL284" s="88"/>
      <c r="CM284" s="88"/>
      <c r="CN284" s="88"/>
      <c r="CO284" s="88"/>
      <c r="CP284" s="88"/>
      <c r="CQ284" s="88"/>
      <c r="CR284" s="88"/>
      <c r="CS284" s="89"/>
      <c r="CT284" s="87"/>
      <c r="CU284" s="88"/>
      <c r="CV284" s="88"/>
      <c r="CW284" s="88"/>
      <c r="CX284" s="88"/>
      <c r="CY284" s="88"/>
      <c r="CZ284" s="88"/>
      <c r="DA284" s="88"/>
      <c r="DB284" s="88"/>
      <c r="DC284" s="88"/>
      <c r="DD284" s="89"/>
      <c r="DE284" s="87"/>
      <c r="DF284" s="88"/>
      <c r="DG284" s="88"/>
      <c r="DH284" s="88"/>
      <c r="DI284" s="88"/>
      <c r="DJ284" s="88"/>
      <c r="DK284" s="88"/>
      <c r="DL284" s="88"/>
      <c r="DM284" s="88"/>
      <c r="DN284" s="88"/>
      <c r="DO284" s="89"/>
      <c r="DP284" s="87"/>
      <c r="DQ284" s="88"/>
      <c r="DR284" s="88"/>
      <c r="DS284" s="88"/>
      <c r="DT284" s="88"/>
      <c r="DU284" s="88"/>
      <c r="DV284" s="88"/>
      <c r="DW284" s="88"/>
      <c r="DX284" s="88"/>
      <c r="DY284" s="89"/>
      <c r="DZ284" s="87"/>
      <c r="EA284" s="88"/>
      <c r="EB284" s="88"/>
      <c r="EC284" s="88"/>
      <c r="ED284" s="88"/>
      <c r="EE284" s="88"/>
      <c r="EF284" s="88"/>
      <c r="EG284" s="88"/>
      <c r="EH284" s="88"/>
      <c r="EI284" s="89"/>
      <c r="EJ284" s="79"/>
      <c r="EK284" s="80"/>
      <c r="EL284" s="80"/>
      <c r="EM284" s="80"/>
      <c r="EN284" s="80"/>
      <c r="EO284" s="80"/>
      <c r="EP284" s="80"/>
      <c r="EQ284" s="80"/>
      <c r="ER284" s="80"/>
      <c r="ES284" s="81"/>
      <c r="ET284" s="87"/>
      <c r="EU284" s="88"/>
      <c r="EV284" s="88"/>
      <c r="EW284" s="88"/>
      <c r="EX284" s="88"/>
      <c r="EY284" s="88"/>
      <c r="EZ284" s="88"/>
      <c r="FA284" s="88"/>
      <c r="FB284" s="88"/>
      <c r="FC284" s="88"/>
      <c r="FD284" s="88"/>
      <c r="FE284" s="89"/>
    </row>
    <row r="285" spans="1:161" s="2" customFormat="1" ht="12.75">
      <c r="A285" s="150"/>
      <c r="B285" s="151"/>
      <c r="C285" s="151"/>
      <c r="D285" s="151"/>
      <c r="E285" s="151"/>
      <c r="F285" s="151"/>
      <c r="G285" s="151"/>
      <c r="H285" s="152"/>
      <c r="I285" s="159"/>
      <c r="J285" s="160"/>
      <c r="K285" s="160"/>
      <c r="L285" s="160"/>
      <c r="M285" s="160"/>
      <c r="N285" s="160"/>
      <c r="O285" s="160"/>
      <c r="P285" s="160"/>
      <c r="Q285" s="160"/>
      <c r="R285" s="161"/>
      <c r="S285" s="159"/>
      <c r="T285" s="160"/>
      <c r="U285" s="160"/>
      <c r="V285" s="160"/>
      <c r="W285" s="160"/>
      <c r="X285" s="160"/>
      <c r="Y285" s="160"/>
      <c r="Z285" s="160"/>
      <c r="AA285" s="160"/>
      <c r="AB285" s="161"/>
      <c r="AC285" s="159"/>
      <c r="AD285" s="160"/>
      <c r="AE285" s="160"/>
      <c r="AF285" s="160"/>
      <c r="AG285" s="160"/>
      <c r="AH285" s="160"/>
      <c r="AI285" s="160"/>
      <c r="AJ285" s="160"/>
      <c r="AK285" s="160"/>
      <c r="AL285" s="161"/>
      <c r="AM285" s="159"/>
      <c r="AN285" s="160"/>
      <c r="AO285" s="160"/>
      <c r="AP285" s="160"/>
      <c r="AQ285" s="160"/>
      <c r="AR285" s="160"/>
      <c r="AS285" s="160"/>
      <c r="AT285" s="160"/>
      <c r="AU285" s="160"/>
      <c r="AV285" s="161"/>
      <c r="AW285" s="159"/>
      <c r="AX285" s="160"/>
      <c r="AY285" s="160"/>
      <c r="AZ285" s="160"/>
      <c r="BA285" s="160"/>
      <c r="BB285" s="160"/>
      <c r="BC285" s="160"/>
      <c r="BD285" s="160"/>
      <c r="BE285" s="160"/>
      <c r="BF285" s="161"/>
      <c r="BG285" s="79"/>
      <c r="BH285" s="80"/>
      <c r="BI285" s="80"/>
      <c r="BJ285" s="80"/>
      <c r="BK285" s="80"/>
      <c r="BL285" s="80"/>
      <c r="BM285" s="80"/>
      <c r="BN285" s="80"/>
      <c r="BO285" s="80"/>
      <c r="BP285" s="81"/>
      <c r="BQ285" s="79"/>
      <c r="BR285" s="80"/>
      <c r="BS285" s="80"/>
      <c r="BT285" s="80"/>
      <c r="BU285" s="80"/>
      <c r="BV285" s="80"/>
      <c r="BW285" s="80"/>
      <c r="BX285" s="80"/>
      <c r="BY285" s="81"/>
      <c r="BZ285" s="90"/>
      <c r="CA285" s="91"/>
      <c r="CB285" s="91"/>
      <c r="CC285" s="91"/>
      <c r="CD285" s="91"/>
      <c r="CE285" s="91"/>
      <c r="CF285" s="91"/>
      <c r="CG285" s="91"/>
      <c r="CH285" s="92"/>
      <c r="CI285" s="87"/>
      <c r="CJ285" s="88"/>
      <c r="CK285" s="88"/>
      <c r="CL285" s="88"/>
      <c r="CM285" s="88"/>
      <c r="CN285" s="88"/>
      <c r="CO285" s="88"/>
      <c r="CP285" s="88"/>
      <c r="CQ285" s="88"/>
      <c r="CR285" s="88"/>
      <c r="CS285" s="89"/>
      <c r="CT285" s="87"/>
      <c r="CU285" s="88"/>
      <c r="CV285" s="88"/>
      <c r="CW285" s="88"/>
      <c r="CX285" s="88"/>
      <c r="CY285" s="88"/>
      <c r="CZ285" s="88"/>
      <c r="DA285" s="88"/>
      <c r="DB285" s="88"/>
      <c r="DC285" s="88"/>
      <c r="DD285" s="89"/>
      <c r="DE285" s="87"/>
      <c r="DF285" s="88"/>
      <c r="DG285" s="88"/>
      <c r="DH285" s="88"/>
      <c r="DI285" s="88"/>
      <c r="DJ285" s="88"/>
      <c r="DK285" s="88"/>
      <c r="DL285" s="88"/>
      <c r="DM285" s="88"/>
      <c r="DN285" s="88"/>
      <c r="DO285" s="89"/>
      <c r="DP285" s="87"/>
      <c r="DQ285" s="88"/>
      <c r="DR285" s="88"/>
      <c r="DS285" s="88"/>
      <c r="DT285" s="88"/>
      <c r="DU285" s="88"/>
      <c r="DV285" s="88"/>
      <c r="DW285" s="88"/>
      <c r="DX285" s="88"/>
      <c r="DY285" s="89"/>
      <c r="DZ285" s="87"/>
      <c r="EA285" s="88"/>
      <c r="EB285" s="88"/>
      <c r="EC285" s="88"/>
      <c r="ED285" s="88"/>
      <c r="EE285" s="88"/>
      <c r="EF285" s="88"/>
      <c r="EG285" s="88"/>
      <c r="EH285" s="88"/>
      <c r="EI285" s="89"/>
      <c r="EJ285" s="79"/>
      <c r="EK285" s="80"/>
      <c r="EL285" s="80"/>
      <c r="EM285" s="80"/>
      <c r="EN285" s="80"/>
      <c r="EO285" s="80"/>
      <c r="EP285" s="80"/>
      <c r="EQ285" s="80"/>
      <c r="ER285" s="80"/>
      <c r="ES285" s="81"/>
      <c r="ET285" s="87"/>
      <c r="EU285" s="88"/>
      <c r="EV285" s="88"/>
      <c r="EW285" s="88"/>
      <c r="EX285" s="88"/>
      <c r="EY285" s="88"/>
      <c r="EZ285" s="88"/>
      <c r="FA285" s="88"/>
      <c r="FB285" s="88"/>
      <c r="FC285" s="88"/>
      <c r="FD285" s="88"/>
      <c r="FE285" s="89"/>
    </row>
    <row r="286" spans="1:161" s="2" customFormat="1" ht="161.25" customHeight="1">
      <c r="A286" s="144" t="s">
        <v>373</v>
      </c>
      <c r="B286" s="145"/>
      <c r="C286" s="145"/>
      <c r="D286" s="145"/>
      <c r="E286" s="145"/>
      <c r="F286" s="145"/>
      <c r="G286" s="145"/>
      <c r="H286" s="146"/>
      <c r="I286" s="153" t="s">
        <v>371</v>
      </c>
      <c r="J286" s="154"/>
      <c r="K286" s="154"/>
      <c r="L286" s="154"/>
      <c r="M286" s="154"/>
      <c r="N286" s="154"/>
      <c r="O286" s="154"/>
      <c r="P286" s="154"/>
      <c r="Q286" s="154"/>
      <c r="R286" s="155"/>
      <c r="S286" s="153" t="s">
        <v>548</v>
      </c>
      <c r="T286" s="154"/>
      <c r="U286" s="154"/>
      <c r="V286" s="154"/>
      <c r="W286" s="154"/>
      <c r="X286" s="154"/>
      <c r="Y286" s="154"/>
      <c r="Z286" s="154"/>
      <c r="AA286" s="154"/>
      <c r="AB286" s="155"/>
      <c r="AC286" s="153" t="s">
        <v>375</v>
      </c>
      <c r="AD286" s="154"/>
      <c r="AE286" s="154"/>
      <c r="AF286" s="154"/>
      <c r="AG286" s="154"/>
      <c r="AH286" s="154"/>
      <c r="AI286" s="154"/>
      <c r="AJ286" s="154"/>
      <c r="AK286" s="154"/>
      <c r="AL286" s="155"/>
      <c r="AM286" s="153" t="s">
        <v>347</v>
      </c>
      <c r="AN286" s="154"/>
      <c r="AO286" s="154"/>
      <c r="AP286" s="154"/>
      <c r="AQ286" s="154"/>
      <c r="AR286" s="154"/>
      <c r="AS286" s="154"/>
      <c r="AT286" s="154"/>
      <c r="AU286" s="154"/>
      <c r="AV286" s="155"/>
      <c r="AW286" s="153"/>
      <c r="AX286" s="154"/>
      <c r="AY286" s="154"/>
      <c r="AZ286" s="154"/>
      <c r="BA286" s="154"/>
      <c r="BB286" s="154"/>
      <c r="BC286" s="154"/>
      <c r="BD286" s="154"/>
      <c r="BE286" s="154"/>
      <c r="BF286" s="155"/>
      <c r="BG286" s="79" t="s">
        <v>358</v>
      </c>
      <c r="BH286" s="80"/>
      <c r="BI286" s="80"/>
      <c r="BJ286" s="80"/>
      <c r="BK286" s="80"/>
      <c r="BL286" s="80"/>
      <c r="BM286" s="80"/>
      <c r="BN286" s="80"/>
      <c r="BO286" s="80"/>
      <c r="BP286" s="81"/>
      <c r="BQ286" s="79" t="s">
        <v>351</v>
      </c>
      <c r="BR286" s="80"/>
      <c r="BS286" s="80"/>
      <c r="BT286" s="80"/>
      <c r="BU286" s="80"/>
      <c r="BV286" s="80"/>
      <c r="BW286" s="80"/>
      <c r="BX286" s="80"/>
      <c r="BY286" s="81"/>
      <c r="BZ286" s="90"/>
      <c r="CA286" s="91"/>
      <c r="CB286" s="91"/>
      <c r="CC286" s="91"/>
      <c r="CD286" s="91"/>
      <c r="CE286" s="91"/>
      <c r="CF286" s="91"/>
      <c r="CG286" s="91"/>
      <c r="CH286" s="92"/>
      <c r="CI286" s="87">
        <v>5</v>
      </c>
      <c r="CJ286" s="88"/>
      <c r="CK286" s="88"/>
      <c r="CL286" s="88"/>
      <c r="CM286" s="88"/>
      <c r="CN286" s="88"/>
      <c r="CO286" s="88"/>
      <c r="CP286" s="88"/>
      <c r="CQ286" s="88"/>
      <c r="CR286" s="88"/>
      <c r="CS286" s="89"/>
      <c r="CT286" s="87">
        <v>4</v>
      </c>
      <c r="CU286" s="88"/>
      <c r="CV286" s="88"/>
      <c r="CW286" s="88"/>
      <c r="CX286" s="88"/>
      <c r="CY286" s="88"/>
      <c r="CZ286" s="88"/>
      <c r="DA286" s="88"/>
      <c r="DB286" s="88"/>
      <c r="DC286" s="88"/>
      <c r="DD286" s="89"/>
      <c r="DE286" s="64" t="s">
        <v>549</v>
      </c>
      <c r="DF286" s="65"/>
      <c r="DG286" s="65"/>
      <c r="DH286" s="65"/>
      <c r="DI286" s="65"/>
      <c r="DJ286" s="65"/>
      <c r="DK286" s="65"/>
      <c r="DL286" s="65"/>
      <c r="DM286" s="65"/>
      <c r="DN286" s="65"/>
      <c r="DO286" s="66"/>
      <c r="DP286" s="162"/>
      <c r="DQ286" s="88"/>
      <c r="DR286" s="88"/>
      <c r="DS286" s="88"/>
      <c r="DT286" s="88"/>
      <c r="DU286" s="88"/>
      <c r="DV286" s="88"/>
      <c r="DW286" s="88"/>
      <c r="DX286" s="88"/>
      <c r="DY286" s="89"/>
      <c r="DZ286" s="87"/>
      <c r="EA286" s="88"/>
      <c r="EB286" s="88"/>
      <c r="EC286" s="88"/>
      <c r="ED286" s="88"/>
      <c r="EE286" s="88"/>
      <c r="EF286" s="88"/>
      <c r="EG286" s="88"/>
      <c r="EH286" s="88"/>
      <c r="EI286" s="89"/>
      <c r="EJ286" s="79"/>
      <c r="EK286" s="80"/>
      <c r="EL286" s="80"/>
      <c r="EM286" s="80"/>
      <c r="EN286" s="80"/>
      <c r="EO286" s="80"/>
      <c r="EP286" s="80"/>
      <c r="EQ286" s="80"/>
      <c r="ER286" s="80"/>
      <c r="ES286" s="81"/>
      <c r="ET286" s="87"/>
      <c r="EU286" s="88"/>
      <c r="EV286" s="88"/>
      <c r="EW286" s="88"/>
      <c r="EX286" s="88"/>
      <c r="EY286" s="88"/>
      <c r="EZ286" s="88"/>
      <c r="FA286" s="88"/>
      <c r="FB286" s="88"/>
      <c r="FC286" s="88"/>
      <c r="FD286" s="88"/>
      <c r="FE286" s="89"/>
    </row>
    <row r="287" spans="1:161" s="2" customFormat="1" ht="12.75">
      <c r="A287" s="147"/>
      <c r="B287" s="148"/>
      <c r="C287" s="148"/>
      <c r="D287" s="148"/>
      <c r="E287" s="148"/>
      <c r="F287" s="148"/>
      <c r="G287" s="148"/>
      <c r="H287" s="149"/>
      <c r="I287" s="156"/>
      <c r="J287" s="157"/>
      <c r="K287" s="157"/>
      <c r="L287" s="157"/>
      <c r="M287" s="157"/>
      <c r="N287" s="157"/>
      <c r="O287" s="157"/>
      <c r="P287" s="157"/>
      <c r="Q287" s="157"/>
      <c r="R287" s="158"/>
      <c r="S287" s="156"/>
      <c r="T287" s="157"/>
      <c r="U287" s="157"/>
      <c r="V287" s="157"/>
      <c r="W287" s="157"/>
      <c r="X287" s="157"/>
      <c r="Y287" s="157"/>
      <c r="Z287" s="157"/>
      <c r="AA287" s="157"/>
      <c r="AB287" s="158"/>
      <c r="AC287" s="156"/>
      <c r="AD287" s="157"/>
      <c r="AE287" s="157"/>
      <c r="AF287" s="157"/>
      <c r="AG287" s="157"/>
      <c r="AH287" s="157"/>
      <c r="AI287" s="157"/>
      <c r="AJ287" s="157"/>
      <c r="AK287" s="157"/>
      <c r="AL287" s="158"/>
      <c r="AM287" s="156"/>
      <c r="AN287" s="157"/>
      <c r="AO287" s="157"/>
      <c r="AP287" s="157"/>
      <c r="AQ287" s="157"/>
      <c r="AR287" s="157"/>
      <c r="AS287" s="157"/>
      <c r="AT287" s="157"/>
      <c r="AU287" s="157"/>
      <c r="AV287" s="158"/>
      <c r="AW287" s="156"/>
      <c r="AX287" s="157"/>
      <c r="AY287" s="157"/>
      <c r="AZ287" s="157"/>
      <c r="BA287" s="157"/>
      <c r="BB287" s="157"/>
      <c r="BC287" s="157"/>
      <c r="BD287" s="157"/>
      <c r="BE287" s="157"/>
      <c r="BF287" s="158"/>
      <c r="BG287" s="79"/>
      <c r="BH287" s="80"/>
      <c r="BI287" s="80"/>
      <c r="BJ287" s="80"/>
      <c r="BK287" s="80"/>
      <c r="BL287" s="80"/>
      <c r="BM287" s="80"/>
      <c r="BN287" s="80"/>
      <c r="BO287" s="80"/>
      <c r="BP287" s="81"/>
      <c r="BQ287" s="79"/>
      <c r="BR287" s="80"/>
      <c r="BS287" s="80"/>
      <c r="BT287" s="80"/>
      <c r="BU287" s="80"/>
      <c r="BV287" s="80"/>
      <c r="BW287" s="80"/>
      <c r="BX287" s="80"/>
      <c r="BY287" s="81"/>
      <c r="BZ287" s="90"/>
      <c r="CA287" s="91"/>
      <c r="CB287" s="91"/>
      <c r="CC287" s="91"/>
      <c r="CD287" s="91"/>
      <c r="CE287" s="91"/>
      <c r="CF287" s="91"/>
      <c r="CG287" s="91"/>
      <c r="CH287" s="92"/>
      <c r="CI287" s="87"/>
      <c r="CJ287" s="88"/>
      <c r="CK287" s="88"/>
      <c r="CL287" s="88"/>
      <c r="CM287" s="88"/>
      <c r="CN287" s="88"/>
      <c r="CO287" s="88"/>
      <c r="CP287" s="88"/>
      <c r="CQ287" s="88"/>
      <c r="CR287" s="88"/>
      <c r="CS287" s="89"/>
      <c r="CT287" s="87"/>
      <c r="CU287" s="88"/>
      <c r="CV287" s="88"/>
      <c r="CW287" s="88"/>
      <c r="CX287" s="88"/>
      <c r="CY287" s="88"/>
      <c r="CZ287" s="88"/>
      <c r="DA287" s="88"/>
      <c r="DB287" s="88"/>
      <c r="DC287" s="88"/>
      <c r="DD287" s="89"/>
      <c r="DE287" s="87"/>
      <c r="DF287" s="88"/>
      <c r="DG287" s="88"/>
      <c r="DH287" s="88"/>
      <c r="DI287" s="88"/>
      <c r="DJ287" s="88"/>
      <c r="DK287" s="88"/>
      <c r="DL287" s="88"/>
      <c r="DM287" s="88"/>
      <c r="DN287" s="88"/>
      <c r="DO287" s="89"/>
      <c r="DP287" s="87"/>
      <c r="DQ287" s="88"/>
      <c r="DR287" s="88"/>
      <c r="DS287" s="88"/>
      <c r="DT287" s="88"/>
      <c r="DU287" s="88"/>
      <c r="DV287" s="88"/>
      <c r="DW287" s="88"/>
      <c r="DX287" s="88"/>
      <c r="DY287" s="89"/>
      <c r="DZ287" s="87"/>
      <c r="EA287" s="88"/>
      <c r="EB287" s="88"/>
      <c r="EC287" s="88"/>
      <c r="ED287" s="88"/>
      <c r="EE287" s="88"/>
      <c r="EF287" s="88"/>
      <c r="EG287" s="88"/>
      <c r="EH287" s="88"/>
      <c r="EI287" s="89"/>
      <c r="EJ287" s="79"/>
      <c r="EK287" s="80"/>
      <c r="EL287" s="80"/>
      <c r="EM287" s="80"/>
      <c r="EN287" s="80"/>
      <c r="EO287" s="80"/>
      <c r="EP287" s="80"/>
      <c r="EQ287" s="80"/>
      <c r="ER287" s="80"/>
      <c r="ES287" s="81"/>
      <c r="ET287" s="87"/>
      <c r="EU287" s="88"/>
      <c r="EV287" s="88"/>
      <c r="EW287" s="88"/>
      <c r="EX287" s="88"/>
      <c r="EY287" s="88"/>
      <c r="EZ287" s="88"/>
      <c r="FA287" s="88"/>
      <c r="FB287" s="88"/>
      <c r="FC287" s="88"/>
      <c r="FD287" s="88"/>
      <c r="FE287" s="89"/>
    </row>
    <row r="288" spans="1:161" s="2" customFormat="1" ht="12.75">
      <c r="A288" s="150"/>
      <c r="B288" s="151"/>
      <c r="C288" s="151"/>
      <c r="D288" s="151"/>
      <c r="E288" s="151"/>
      <c r="F288" s="151"/>
      <c r="G288" s="151"/>
      <c r="H288" s="152"/>
      <c r="I288" s="159"/>
      <c r="J288" s="160"/>
      <c r="K288" s="160"/>
      <c r="L288" s="160"/>
      <c r="M288" s="160"/>
      <c r="N288" s="160"/>
      <c r="O288" s="160"/>
      <c r="P288" s="160"/>
      <c r="Q288" s="160"/>
      <c r="R288" s="161"/>
      <c r="S288" s="159"/>
      <c r="T288" s="160"/>
      <c r="U288" s="160"/>
      <c r="V288" s="160"/>
      <c r="W288" s="160"/>
      <c r="X288" s="160"/>
      <c r="Y288" s="160"/>
      <c r="Z288" s="160"/>
      <c r="AA288" s="160"/>
      <c r="AB288" s="161"/>
      <c r="AC288" s="159"/>
      <c r="AD288" s="160"/>
      <c r="AE288" s="160"/>
      <c r="AF288" s="160"/>
      <c r="AG288" s="160"/>
      <c r="AH288" s="160"/>
      <c r="AI288" s="160"/>
      <c r="AJ288" s="160"/>
      <c r="AK288" s="160"/>
      <c r="AL288" s="161"/>
      <c r="AM288" s="159"/>
      <c r="AN288" s="160"/>
      <c r="AO288" s="160"/>
      <c r="AP288" s="160"/>
      <c r="AQ288" s="160"/>
      <c r="AR288" s="160"/>
      <c r="AS288" s="160"/>
      <c r="AT288" s="160"/>
      <c r="AU288" s="160"/>
      <c r="AV288" s="161"/>
      <c r="AW288" s="159"/>
      <c r="AX288" s="160"/>
      <c r="AY288" s="160"/>
      <c r="AZ288" s="160"/>
      <c r="BA288" s="160"/>
      <c r="BB288" s="160"/>
      <c r="BC288" s="160"/>
      <c r="BD288" s="160"/>
      <c r="BE288" s="160"/>
      <c r="BF288" s="161"/>
      <c r="BG288" s="79"/>
      <c r="BH288" s="80"/>
      <c r="BI288" s="80"/>
      <c r="BJ288" s="80"/>
      <c r="BK288" s="80"/>
      <c r="BL288" s="80"/>
      <c r="BM288" s="80"/>
      <c r="BN288" s="80"/>
      <c r="BO288" s="80"/>
      <c r="BP288" s="81"/>
      <c r="BQ288" s="79"/>
      <c r="BR288" s="80"/>
      <c r="BS288" s="80"/>
      <c r="BT288" s="80"/>
      <c r="BU288" s="80"/>
      <c r="BV288" s="80"/>
      <c r="BW288" s="80"/>
      <c r="BX288" s="80"/>
      <c r="BY288" s="81"/>
      <c r="BZ288" s="90"/>
      <c r="CA288" s="91"/>
      <c r="CB288" s="91"/>
      <c r="CC288" s="91"/>
      <c r="CD288" s="91"/>
      <c r="CE288" s="91"/>
      <c r="CF288" s="91"/>
      <c r="CG288" s="91"/>
      <c r="CH288" s="92"/>
      <c r="CI288" s="87"/>
      <c r="CJ288" s="88"/>
      <c r="CK288" s="88"/>
      <c r="CL288" s="88"/>
      <c r="CM288" s="88"/>
      <c r="CN288" s="88"/>
      <c r="CO288" s="88"/>
      <c r="CP288" s="88"/>
      <c r="CQ288" s="88"/>
      <c r="CR288" s="88"/>
      <c r="CS288" s="89"/>
      <c r="CT288" s="87"/>
      <c r="CU288" s="88"/>
      <c r="CV288" s="88"/>
      <c r="CW288" s="88"/>
      <c r="CX288" s="88"/>
      <c r="CY288" s="88"/>
      <c r="CZ288" s="88"/>
      <c r="DA288" s="88"/>
      <c r="DB288" s="88"/>
      <c r="DC288" s="88"/>
      <c r="DD288" s="89"/>
      <c r="DE288" s="87"/>
      <c r="DF288" s="88"/>
      <c r="DG288" s="88"/>
      <c r="DH288" s="88"/>
      <c r="DI288" s="88"/>
      <c r="DJ288" s="88"/>
      <c r="DK288" s="88"/>
      <c r="DL288" s="88"/>
      <c r="DM288" s="88"/>
      <c r="DN288" s="88"/>
      <c r="DO288" s="89"/>
      <c r="DP288" s="87"/>
      <c r="DQ288" s="88"/>
      <c r="DR288" s="88"/>
      <c r="DS288" s="88"/>
      <c r="DT288" s="88"/>
      <c r="DU288" s="88"/>
      <c r="DV288" s="88"/>
      <c r="DW288" s="88"/>
      <c r="DX288" s="88"/>
      <c r="DY288" s="89"/>
      <c r="DZ288" s="87"/>
      <c r="EA288" s="88"/>
      <c r="EB288" s="88"/>
      <c r="EC288" s="88"/>
      <c r="ED288" s="88"/>
      <c r="EE288" s="88"/>
      <c r="EF288" s="88"/>
      <c r="EG288" s="88"/>
      <c r="EH288" s="88"/>
      <c r="EI288" s="89"/>
      <c r="EJ288" s="79"/>
      <c r="EK288" s="80"/>
      <c r="EL288" s="80"/>
      <c r="EM288" s="80"/>
      <c r="EN288" s="80"/>
      <c r="EO288" s="80"/>
      <c r="EP288" s="80"/>
      <c r="EQ288" s="80"/>
      <c r="ER288" s="80"/>
      <c r="ES288" s="81"/>
      <c r="ET288" s="87"/>
      <c r="EU288" s="88"/>
      <c r="EV288" s="88"/>
      <c r="EW288" s="88"/>
      <c r="EX288" s="88"/>
      <c r="EY288" s="88"/>
      <c r="EZ288" s="88"/>
      <c r="FA288" s="88"/>
      <c r="FB288" s="88"/>
      <c r="FC288" s="88"/>
      <c r="FD288" s="88"/>
      <c r="FE288" s="89"/>
    </row>
    <row r="289" spans="1:161" s="2" customFormat="1" ht="161.25" customHeight="1">
      <c r="A289" s="144" t="s">
        <v>511</v>
      </c>
      <c r="B289" s="145"/>
      <c r="C289" s="145"/>
      <c r="D289" s="145"/>
      <c r="E289" s="145"/>
      <c r="F289" s="145"/>
      <c r="G289" s="145"/>
      <c r="H289" s="146"/>
      <c r="I289" s="153" t="s">
        <v>371</v>
      </c>
      <c r="J289" s="154"/>
      <c r="K289" s="154"/>
      <c r="L289" s="154"/>
      <c r="M289" s="154"/>
      <c r="N289" s="154"/>
      <c r="O289" s="154"/>
      <c r="P289" s="154"/>
      <c r="Q289" s="154"/>
      <c r="R289" s="155"/>
      <c r="S289" s="153" t="s">
        <v>548</v>
      </c>
      <c r="T289" s="154"/>
      <c r="U289" s="154"/>
      <c r="V289" s="154"/>
      <c r="W289" s="154"/>
      <c r="X289" s="154"/>
      <c r="Y289" s="154"/>
      <c r="Z289" s="154"/>
      <c r="AA289" s="154"/>
      <c r="AB289" s="155"/>
      <c r="AC289" s="153" t="s">
        <v>375</v>
      </c>
      <c r="AD289" s="154"/>
      <c r="AE289" s="154"/>
      <c r="AF289" s="154"/>
      <c r="AG289" s="154"/>
      <c r="AH289" s="154"/>
      <c r="AI289" s="154"/>
      <c r="AJ289" s="154"/>
      <c r="AK289" s="154"/>
      <c r="AL289" s="155"/>
      <c r="AM289" s="153" t="s">
        <v>510</v>
      </c>
      <c r="AN289" s="154"/>
      <c r="AO289" s="154"/>
      <c r="AP289" s="154"/>
      <c r="AQ289" s="154"/>
      <c r="AR289" s="154"/>
      <c r="AS289" s="154"/>
      <c r="AT289" s="154"/>
      <c r="AU289" s="154"/>
      <c r="AV289" s="155"/>
      <c r="AW289" s="153"/>
      <c r="AX289" s="154"/>
      <c r="AY289" s="154"/>
      <c r="AZ289" s="154"/>
      <c r="BA289" s="154"/>
      <c r="BB289" s="154"/>
      <c r="BC289" s="154"/>
      <c r="BD289" s="154"/>
      <c r="BE289" s="154"/>
      <c r="BF289" s="155"/>
      <c r="BG289" s="79" t="s">
        <v>358</v>
      </c>
      <c r="BH289" s="80"/>
      <c r="BI289" s="80"/>
      <c r="BJ289" s="80"/>
      <c r="BK289" s="80"/>
      <c r="BL289" s="80"/>
      <c r="BM289" s="80"/>
      <c r="BN289" s="80"/>
      <c r="BO289" s="80"/>
      <c r="BP289" s="81"/>
      <c r="BQ289" s="79" t="s">
        <v>351</v>
      </c>
      <c r="BR289" s="80"/>
      <c r="BS289" s="80"/>
      <c r="BT289" s="80"/>
      <c r="BU289" s="80"/>
      <c r="BV289" s="80"/>
      <c r="BW289" s="80"/>
      <c r="BX289" s="80"/>
      <c r="BY289" s="81"/>
      <c r="BZ289" s="90"/>
      <c r="CA289" s="91"/>
      <c r="CB289" s="91"/>
      <c r="CC289" s="91"/>
      <c r="CD289" s="91"/>
      <c r="CE289" s="91"/>
      <c r="CF289" s="91"/>
      <c r="CG289" s="91"/>
      <c r="CH289" s="92"/>
      <c r="CI289" s="87"/>
      <c r="CJ289" s="88"/>
      <c r="CK289" s="88"/>
      <c r="CL289" s="88"/>
      <c r="CM289" s="88"/>
      <c r="CN289" s="88"/>
      <c r="CO289" s="88"/>
      <c r="CP289" s="88"/>
      <c r="CQ289" s="88"/>
      <c r="CR289" s="88"/>
      <c r="CS289" s="89"/>
      <c r="CT289" s="87">
        <v>5</v>
      </c>
      <c r="CU289" s="88"/>
      <c r="CV289" s="88"/>
      <c r="CW289" s="88"/>
      <c r="CX289" s="88"/>
      <c r="CY289" s="88"/>
      <c r="CZ289" s="88"/>
      <c r="DA289" s="88"/>
      <c r="DB289" s="88"/>
      <c r="DC289" s="88"/>
      <c r="DD289" s="89"/>
      <c r="DE289" s="64" t="s">
        <v>550</v>
      </c>
      <c r="DF289" s="65"/>
      <c r="DG289" s="65"/>
      <c r="DH289" s="65"/>
      <c r="DI289" s="65"/>
      <c r="DJ289" s="65"/>
      <c r="DK289" s="65"/>
      <c r="DL289" s="65"/>
      <c r="DM289" s="65"/>
      <c r="DN289" s="65"/>
      <c r="DO289" s="66"/>
      <c r="DP289" s="162"/>
      <c r="DQ289" s="88"/>
      <c r="DR289" s="88"/>
      <c r="DS289" s="88"/>
      <c r="DT289" s="88"/>
      <c r="DU289" s="88"/>
      <c r="DV289" s="88"/>
      <c r="DW289" s="88"/>
      <c r="DX289" s="88"/>
      <c r="DY289" s="89"/>
      <c r="DZ289" s="87"/>
      <c r="EA289" s="88"/>
      <c r="EB289" s="88"/>
      <c r="EC289" s="88"/>
      <c r="ED289" s="88"/>
      <c r="EE289" s="88"/>
      <c r="EF289" s="88"/>
      <c r="EG289" s="88"/>
      <c r="EH289" s="88"/>
      <c r="EI289" s="89"/>
      <c r="EJ289" s="79"/>
      <c r="EK289" s="80"/>
      <c r="EL289" s="80"/>
      <c r="EM289" s="80"/>
      <c r="EN289" s="80"/>
      <c r="EO289" s="80"/>
      <c r="EP289" s="80"/>
      <c r="EQ289" s="80"/>
      <c r="ER289" s="80"/>
      <c r="ES289" s="81"/>
      <c r="ET289" s="87"/>
      <c r="EU289" s="88"/>
      <c r="EV289" s="88"/>
      <c r="EW289" s="88"/>
      <c r="EX289" s="88"/>
      <c r="EY289" s="88"/>
      <c r="EZ289" s="88"/>
      <c r="FA289" s="88"/>
      <c r="FB289" s="88"/>
      <c r="FC289" s="88"/>
      <c r="FD289" s="88"/>
      <c r="FE289" s="89"/>
    </row>
    <row r="290" spans="1:161" s="2" customFormat="1" ht="12.75">
      <c r="A290" s="147"/>
      <c r="B290" s="148"/>
      <c r="C290" s="148"/>
      <c r="D290" s="148"/>
      <c r="E290" s="148"/>
      <c r="F290" s="148"/>
      <c r="G290" s="148"/>
      <c r="H290" s="149"/>
      <c r="I290" s="156"/>
      <c r="J290" s="157"/>
      <c r="K290" s="157"/>
      <c r="L290" s="157"/>
      <c r="M290" s="157"/>
      <c r="N290" s="157"/>
      <c r="O290" s="157"/>
      <c r="P290" s="157"/>
      <c r="Q290" s="157"/>
      <c r="R290" s="158"/>
      <c r="S290" s="156"/>
      <c r="T290" s="157"/>
      <c r="U290" s="157"/>
      <c r="V290" s="157"/>
      <c r="W290" s="157"/>
      <c r="X290" s="157"/>
      <c r="Y290" s="157"/>
      <c r="Z290" s="157"/>
      <c r="AA290" s="157"/>
      <c r="AB290" s="158"/>
      <c r="AC290" s="156"/>
      <c r="AD290" s="157"/>
      <c r="AE290" s="157"/>
      <c r="AF290" s="157"/>
      <c r="AG290" s="157"/>
      <c r="AH290" s="157"/>
      <c r="AI290" s="157"/>
      <c r="AJ290" s="157"/>
      <c r="AK290" s="157"/>
      <c r="AL290" s="158"/>
      <c r="AM290" s="156"/>
      <c r="AN290" s="157"/>
      <c r="AO290" s="157"/>
      <c r="AP290" s="157"/>
      <c r="AQ290" s="157"/>
      <c r="AR290" s="157"/>
      <c r="AS290" s="157"/>
      <c r="AT290" s="157"/>
      <c r="AU290" s="157"/>
      <c r="AV290" s="158"/>
      <c r="AW290" s="156"/>
      <c r="AX290" s="157"/>
      <c r="AY290" s="157"/>
      <c r="AZ290" s="157"/>
      <c r="BA290" s="157"/>
      <c r="BB290" s="157"/>
      <c r="BC290" s="157"/>
      <c r="BD290" s="157"/>
      <c r="BE290" s="157"/>
      <c r="BF290" s="158"/>
      <c r="BG290" s="79"/>
      <c r="BH290" s="80"/>
      <c r="BI290" s="80"/>
      <c r="BJ290" s="80"/>
      <c r="BK290" s="80"/>
      <c r="BL290" s="80"/>
      <c r="BM290" s="80"/>
      <c r="BN290" s="80"/>
      <c r="BO290" s="80"/>
      <c r="BP290" s="81"/>
      <c r="BQ290" s="79"/>
      <c r="BR290" s="80"/>
      <c r="BS290" s="80"/>
      <c r="BT290" s="80"/>
      <c r="BU290" s="80"/>
      <c r="BV290" s="80"/>
      <c r="BW290" s="80"/>
      <c r="BX290" s="80"/>
      <c r="BY290" s="81"/>
      <c r="BZ290" s="90"/>
      <c r="CA290" s="91"/>
      <c r="CB290" s="91"/>
      <c r="CC290" s="91"/>
      <c r="CD290" s="91"/>
      <c r="CE290" s="91"/>
      <c r="CF290" s="91"/>
      <c r="CG290" s="91"/>
      <c r="CH290" s="92"/>
      <c r="CI290" s="87"/>
      <c r="CJ290" s="88"/>
      <c r="CK290" s="88"/>
      <c r="CL290" s="88"/>
      <c r="CM290" s="88"/>
      <c r="CN290" s="88"/>
      <c r="CO290" s="88"/>
      <c r="CP290" s="88"/>
      <c r="CQ290" s="88"/>
      <c r="CR290" s="88"/>
      <c r="CS290" s="89"/>
      <c r="CT290" s="87"/>
      <c r="CU290" s="88"/>
      <c r="CV290" s="88"/>
      <c r="CW290" s="88"/>
      <c r="CX290" s="88"/>
      <c r="CY290" s="88"/>
      <c r="CZ290" s="88"/>
      <c r="DA290" s="88"/>
      <c r="DB290" s="88"/>
      <c r="DC290" s="88"/>
      <c r="DD290" s="89"/>
      <c r="DE290" s="87"/>
      <c r="DF290" s="88"/>
      <c r="DG290" s="88"/>
      <c r="DH290" s="88"/>
      <c r="DI290" s="88"/>
      <c r="DJ290" s="88"/>
      <c r="DK290" s="88"/>
      <c r="DL290" s="88"/>
      <c r="DM290" s="88"/>
      <c r="DN290" s="88"/>
      <c r="DO290" s="89"/>
      <c r="DP290" s="87"/>
      <c r="DQ290" s="88"/>
      <c r="DR290" s="88"/>
      <c r="DS290" s="88"/>
      <c r="DT290" s="88"/>
      <c r="DU290" s="88"/>
      <c r="DV290" s="88"/>
      <c r="DW290" s="88"/>
      <c r="DX290" s="88"/>
      <c r="DY290" s="89"/>
      <c r="DZ290" s="87"/>
      <c r="EA290" s="88"/>
      <c r="EB290" s="88"/>
      <c r="EC290" s="88"/>
      <c r="ED290" s="88"/>
      <c r="EE290" s="88"/>
      <c r="EF290" s="88"/>
      <c r="EG290" s="88"/>
      <c r="EH290" s="88"/>
      <c r="EI290" s="89"/>
      <c r="EJ290" s="79"/>
      <c r="EK290" s="80"/>
      <c r="EL290" s="80"/>
      <c r="EM290" s="80"/>
      <c r="EN290" s="80"/>
      <c r="EO290" s="80"/>
      <c r="EP290" s="80"/>
      <c r="EQ290" s="80"/>
      <c r="ER290" s="80"/>
      <c r="ES290" s="81"/>
      <c r="ET290" s="87"/>
      <c r="EU290" s="88"/>
      <c r="EV290" s="88"/>
      <c r="EW290" s="88"/>
      <c r="EX290" s="88"/>
      <c r="EY290" s="88"/>
      <c r="EZ290" s="88"/>
      <c r="FA290" s="88"/>
      <c r="FB290" s="88"/>
      <c r="FC290" s="88"/>
      <c r="FD290" s="88"/>
      <c r="FE290" s="89"/>
    </row>
    <row r="291" spans="1:161" s="2" customFormat="1" ht="12.75">
      <c r="A291" s="150"/>
      <c r="B291" s="151"/>
      <c r="C291" s="151"/>
      <c r="D291" s="151"/>
      <c r="E291" s="151"/>
      <c r="F291" s="151"/>
      <c r="G291" s="151"/>
      <c r="H291" s="152"/>
      <c r="I291" s="159"/>
      <c r="J291" s="160"/>
      <c r="K291" s="160"/>
      <c r="L291" s="160"/>
      <c r="M291" s="160"/>
      <c r="N291" s="160"/>
      <c r="O291" s="160"/>
      <c r="P291" s="160"/>
      <c r="Q291" s="160"/>
      <c r="R291" s="161"/>
      <c r="S291" s="159"/>
      <c r="T291" s="160"/>
      <c r="U291" s="160"/>
      <c r="V291" s="160"/>
      <c r="W291" s="160"/>
      <c r="X291" s="160"/>
      <c r="Y291" s="160"/>
      <c r="Z291" s="160"/>
      <c r="AA291" s="160"/>
      <c r="AB291" s="161"/>
      <c r="AC291" s="159"/>
      <c r="AD291" s="160"/>
      <c r="AE291" s="160"/>
      <c r="AF291" s="160"/>
      <c r="AG291" s="160"/>
      <c r="AH291" s="160"/>
      <c r="AI291" s="160"/>
      <c r="AJ291" s="160"/>
      <c r="AK291" s="160"/>
      <c r="AL291" s="161"/>
      <c r="AM291" s="159"/>
      <c r="AN291" s="160"/>
      <c r="AO291" s="160"/>
      <c r="AP291" s="160"/>
      <c r="AQ291" s="160"/>
      <c r="AR291" s="160"/>
      <c r="AS291" s="160"/>
      <c r="AT291" s="160"/>
      <c r="AU291" s="160"/>
      <c r="AV291" s="161"/>
      <c r="AW291" s="159"/>
      <c r="AX291" s="160"/>
      <c r="AY291" s="160"/>
      <c r="AZ291" s="160"/>
      <c r="BA291" s="160"/>
      <c r="BB291" s="160"/>
      <c r="BC291" s="160"/>
      <c r="BD291" s="160"/>
      <c r="BE291" s="160"/>
      <c r="BF291" s="161"/>
      <c r="BG291" s="79"/>
      <c r="BH291" s="80"/>
      <c r="BI291" s="80"/>
      <c r="BJ291" s="80"/>
      <c r="BK291" s="80"/>
      <c r="BL291" s="80"/>
      <c r="BM291" s="80"/>
      <c r="BN291" s="80"/>
      <c r="BO291" s="80"/>
      <c r="BP291" s="81"/>
      <c r="BQ291" s="79"/>
      <c r="BR291" s="80"/>
      <c r="BS291" s="80"/>
      <c r="BT291" s="80"/>
      <c r="BU291" s="80"/>
      <c r="BV291" s="80"/>
      <c r="BW291" s="80"/>
      <c r="BX291" s="80"/>
      <c r="BY291" s="81"/>
      <c r="BZ291" s="90"/>
      <c r="CA291" s="91"/>
      <c r="CB291" s="91"/>
      <c r="CC291" s="91"/>
      <c r="CD291" s="91"/>
      <c r="CE291" s="91"/>
      <c r="CF291" s="91"/>
      <c r="CG291" s="91"/>
      <c r="CH291" s="92"/>
      <c r="CI291" s="87"/>
      <c r="CJ291" s="88"/>
      <c r="CK291" s="88"/>
      <c r="CL291" s="88"/>
      <c r="CM291" s="88"/>
      <c r="CN291" s="88"/>
      <c r="CO291" s="88"/>
      <c r="CP291" s="88"/>
      <c r="CQ291" s="88"/>
      <c r="CR291" s="88"/>
      <c r="CS291" s="89"/>
      <c r="CT291" s="87"/>
      <c r="CU291" s="88"/>
      <c r="CV291" s="88"/>
      <c r="CW291" s="88"/>
      <c r="CX291" s="88"/>
      <c r="CY291" s="88"/>
      <c r="CZ291" s="88"/>
      <c r="DA291" s="88"/>
      <c r="DB291" s="88"/>
      <c r="DC291" s="88"/>
      <c r="DD291" s="89"/>
      <c r="DE291" s="87"/>
      <c r="DF291" s="88"/>
      <c r="DG291" s="88"/>
      <c r="DH291" s="88"/>
      <c r="DI291" s="88"/>
      <c r="DJ291" s="88"/>
      <c r="DK291" s="88"/>
      <c r="DL291" s="88"/>
      <c r="DM291" s="88"/>
      <c r="DN291" s="88"/>
      <c r="DO291" s="89"/>
      <c r="DP291" s="87"/>
      <c r="DQ291" s="88"/>
      <c r="DR291" s="88"/>
      <c r="DS291" s="88"/>
      <c r="DT291" s="88"/>
      <c r="DU291" s="88"/>
      <c r="DV291" s="88"/>
      <c r="DW291" s="88"/>
      <c r="DX291" s="88"/>
      <c r="DY291" s="89"/>
      <c r="DZ291" s="87"/>
      <c r="EA291" s="88"/>
      <c r="EB291" s="88"/>
      <c r="EC291" s="88"/>
      <c r="ED291" s="88"/>
      <c r="EE291" s="88"/>
      <c r="EF291" s="88"/>
      <c r="EG291" s="88"/>
      <c r="EH291" s="88"/>
      <c r="EI291" s="89"/>
      <c r="EJ291" s="79"/>
      <c r="EK291" s="80"/>
      <c r="EL291" s="80"/>
      <c r="EM291" s="80"/>
      <c r="EN291" s="80"/>
      <c r="EO291" s="80"/>
      <c r="EP291" s="80"/>
      <c r="EQ291" s="80"/>
      <c r="ER291" s="80"/>
      <c r="ES291" s="81"/>
      <c r="ET291" s="87"/>
      <c r="EU291" s="88"/>
      <c r="EV291" s="88"/>
      <c r="EW291" s="88"/>
      <c r="EX291" s="88"/>
      <c r="EY291" s="88"/>
      <c r="EZ291" s="88"/>
      <c r="FA291" s="88"/>
      <c r="FB291" s="88"/>
      <c r="FC291" s="88"/>
      <c r="FD291" s="88"/>
      <c r="FE291" s="89"/>
    </row>
    <row r="292" spans="1:161" s="2" customFormat="1" ht="161.25" customHeight="1">
      <c r="A292" s="144" t="s">
        <v>512</v>
      </c>
      <c r="B292" s="145"/>
      <c r="C292" s="145"/>
      <c r="D292" s="145"/>
      <c r="E292" s="145"/>
      <c r="F292" s="145"/>
      <c r="G292" s="145"/>
      <c r="H292" s="146"/>
      <c r="I292" s="153" t="s">
        <v>371</v>
      </c>
      <c r="J292" s="154"/>
      <c r="K292" s="154"/>
      <c r="L292" s="154"/>
      <c r="M292" s="154"/>
      <c r="N292" s="154"/>
      <c r="O292" s="154"/>
      <c r="P292" s="154"/>
      <c r="Q292" s="154"/>
      <c r="R292" s="155"/>
      <c r="S292" s="153" t="s">
        <v>491</v>
      </c>
      <c r="T292" s="154"/>
      <c r="U292" s="154"/>
      <c r="V292" s="154"/>
      <c r="W292" s="154"/>
      <c r="X292" s="154"/>
      <c r="Y292" s="154"/>
      <c r="Z292" s="154"/>
      <c r="AA292" s="154"/>
      <c r="AB292" s="155"/>
      <c r="AC292" s="153" t="s">
        <v>513</v>
      </c>
      <c r="AD292" s="154"/>
      <c r="AE292" s="154"/>
      <c r="AF292" s="154"/>
      <c r="AG292" s="154"/>
      <c r="AH292" s="154"/>
      <c r="AI292" s="154"/>
      <c r="AJ292" s="154"/>
      <c r="AK292" s="154"/>
      <c r="AL292" s="155"/>
      <c r="AM292" s="153" t="s">
        <v>347</v>
      </c>
      <c r="AN292" s="154"/>
      <c r="AO292" s="154"/>
      <c r="AP292" s="154"/>
      <c r="AQ292" s="154"/>
      <c r="AR292" s="154"/>
      <c r="AS292" s="154"/>
      <c r="AT292" s="154"/>
      <c r="AU292" s="154"/>
      <c r="AV292" s="155"/>
      <c r="AW292" s="153"/>
      <c r="AX292" s="154"/>
      <c r="AY292" s="154"/>
      <c r="AZ292" s="154"/>
      <c r="BA292" s="154"/>
      <c r="BB292" s="154"/>
      <c r="BC292" s="154"/>
      <c r="BD292" s="154"/>
      <c r="BE292" s="154"/>
      <c r="BF292" s="155"/>
      <c r="BG292" s="79" t="s">
        <v>358</v>
      </c>
      <c r="BH292" s="80"/>
      <c r="BI292" s="80"/>
      <c r="BJ292" s="80"/>
      <c r="BK292" s="80"/>
      <c r="BL292" s="80"/>
      <c r="BM292" s="80"/>
      <c r="BN292" s="80"/>
      <c r="BO292" s="80"/>
      <c r="BP292" s="81"/>
      <c r="BQ292" s="79" t="s">
        <v>351</v>
      </c>
      <c r="BR292" s="80"/>
      <c r="BS292" s="80"/>
      <c r="BT292" s="80"/>
      <c r="BU292" s="80"/>
      <c r="BV292" s="80"/>
      <c r="BW292" s="80"/>
      <c r="BX292" s="80"/>
      <c r="BY292" s="81"/>
      <c r="BZ292" s="90"/>
      <c r="CA292" s="91"/>
      <c r="CB292" s="91"/>
      <c r="CC292" s="91"/>
      <c r="CD292" s="91"/>
      <c r="CE292" s="91"/>
      <c r="CF292" s="91"/>
      <c r="CG292" s="91"/>
      <c r="CH292" s="92"/>
      <c r="CI292" s="87"/>
      <c r="CJ292" s="88"/>
      <c r="CK292" s="88"/>
      <c r="CL292" s="88"/>
      <c r="CM292" s="88"/>
      <c r="CN292" s="88"/>
      <c r="CO292" s="88"/>
      <c r="CP292" s="88"/>
      <c r="CQ292" s="88"/>
      <c r="CR292" s="88"/>
      <c r="CS292" s="89"/>
      <c r="CT292" s="87">
        <v>1</v>
      </c>
      <c r="CU292" s="88"/>
      <c r="CV292" s="88"/>
      <c r="CW292" s="88"/>
      <c r="CX292" s="88"/>
      <c r="CY292" s="88"/>
      <c r="CZ292" s="88"/>
      <c r="DA292" s="88"/>
      <c r="DB292" s="88"/>
      <c r="DC292" s="88"/>
      <c r="DD292" s="89"/>
      <c r="DE292" s="64" t="s">
        <v>551</v>
      </c>
      <c r="DF292" s="65"/>
      <c r="DG292" s="65"/>
      <c r="DH292" s="65"/>
      <c r="DI292" s="65"/>
      <c r="DJ292" s="65"/>
      <c r="DK292" s="65"/>
      <c r="DL292" s="65"/>
      <c r="DM292" s="65"/>
      <c r="DN292" s="65"/>
      <c r="DO292" s="66"/>
      <c r="DP292" s="162"/>
      <c r="DQ292" s="88"/>
      <c r="DR292" s="88"/>
      <c r="DS292" s="88"/>
      <c r="DT292" s="88"/>
      <c r="DU292" s="88"/>
      <c r="DV292" s="88"/>
      <c r="DW292" s="88"/>
      <c r="DX292" s="88"/>
      <c r="DY292" s="89"/>
      <c r="DZ292" s="87"/>
      <c r="EA292" s="88"/>
      <c r="EB292" s="88"/>
      <c r="EC292" s="88"/>
      <c r="ED292" s="88"/>
      <c r="EE292" s="88"/>
      <c r="EF292" s="88"/>
      <c r="EG292" s="88"/>
      <c r="EH292" s="88"/>
      <c r="EI292" s="89"/>
      <c r="EJ292" s="79"/>
      <c r="EK292" s="80"/>
      <c r="EL292" s="80"/>
      <c r="EM292" s="80"/>
      <c r="EN292" s="80"/>
      <c r="EO292" s="80"/>
      <c r="EP292" s="80"/>
      <c r="EQ292" s="80"/>
      <c r="ER292" s="80"/>
      <c r="ES292" s="81"/>
      <c r="ET292" s="87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9"/>
    </row>
    <row r="293" spans="1:161" s="2" customFormat="1" ht="12.75">
      <c r="A293" s="147"/>
      <c r="B293" s="148"/>
      <c r="C293" s="148"/>
      <c r="D293" s="148"/>
      <c r="E293" s="148"/>
      <c r="F293" s="148"/>
      <c r="G293" s="148"/>
      <c r="H293" s="149"/>
      <c r="I293" s="156"/>
      <c r="J293" s="157"/>
      <c r="K293" s="157"/>
      <c r="L293" s="157"/>
      <c r="M293" s="157"/>
      <c r="N293" s="157"/>
      <c r="O293" s="157"/>
      <c r="P293" s="157"/>
      <c r="Q293" s="157"/>
      <c r="R293" s="158"/>
      <c r="S293" s="156"/>
      <c r="T293" s="157"/>
      <c r="U293" s="157"/>
      <c r="V293" s="157"/>
      <c r="W293" s="157"/>
      <c r="X293" s="157"/>
      <c r="Y293" s="157"/>
      <c r="Z293" s="157"/>
      <c r="AA293" s="157"/>
      <c r="AB293" s="158"/>
      <c r="AC293" s="156"/>
      <c r="AD293" s="157"/>
      <c r="AE293" s="157"/>
      <c r="AF293" s="157"/>
      <c r="AG293" s="157"/>
      <c r="AH293" s="157"/>
      <c r="AI293" s="157"/>
      <c r="AJ293" s="157"/>
      <c r="AK293" s="157"/>
      <c r="AL293" s="158"/>
      <c r="AM293" s="156"/>
      <c r="AN293" s="157"/>
      <c r="AO293" s="157"/>
      <c r="AP293" s="157"/>
      <c r="AQ293" s="157"/>
      <c r="AR293" s="157"/>
      <c r="AS293" s="157"/>
      <c r="AT293" s="157"/>
      <c r="AU293" s="157"/>
      <c r="AV293" s="158"/>
      <c r="AW293" s="156"/>
      <c r="AX293" s="157"/>
      <c r="AY293" s="157"/>
      <c r="AZ293" s="157"/>
      <c r="BA293" s="157"/>
      <c r="BB293" s="157"/>
      <c r="BC293" s="157"/>
      <c r="BD293" s="157"/>
      <c r="BE293" s="157"/>
      <c r="BF293" s="158"/>
      <c r="BG293" s="79"/>
      <c r="BH293" s="80"/>
      <c r="BI293" s="80"/>
      <c r="BJ293" s="80"/>
      <c r="BK293" s="80"/>
      <c r="BL293" s="80"/>
      <c r="BM293" s="80"/>
      <c r="BN293" s="80"/>
      <c r="BO293" s="80"/>
      <c r="BP293" s="81"/>
      <c r="BQ293" s="79"/>
      <c r="BR293" s="80"/>
      <c r="BS293" s="80"/>
      <c r="BT293" s="80"/>
      <c r="BU293" s="80"/>
      <c r="BV293" s="80"/>
      <c r="BW293" s="80"/>
      <c r="BX293" s="80"/>
      <c r="BY293" s="81"/>
      <c r="BZ293" s="90"/>
      <c r="CA293" s="91"/>
      <c r="CB293" s="91"/>
      <c r="CC293" s="91"/>
      <c r="CD293" s="91"/>
      <c r="CE293" s="91"/>
      <c r="CF293" s="91"/>
      <c r="CG293" s="91"/>
      <c r="CH293" s="92"/>
      <c r="CI293" s="87"/>
      <c r="CJ293" s="88"/>
      <c r="CK293" s="88"/>
      <c r="CL293" s="88"/>
      <c r="CM293" s="88"/>
      <c r="CN293" s="88"/>
      <c r="CO293" s="88"/>
      <c r="CP293" s="88"/>
      <c r="CQ293" s="88"/>
      <c r="CR293" s="88"/>
      <c r="CS293" s="89"/>
      <c r="CT293" s="87"/>
      <c r="CU293" s="88"/>
      <c r="CV293" s="88"/>
      <c r="CW293" s="88"/>
      <c r="CX293" s="88"/>
      <c r="CY293" s="88"/>
      <c r="CZ293" s="88"/>
      <c r="DA293" s="88"/>
      <c r="DB293" s="88"/>
      <c r="DC293" s="88"/>
      <c r="DD293" s="89"/>
      <c r="DE293" s="87"/>
      <c r="DF293" s="88"/>
      <c r="DG293" s="88"/>
      <c r="DH293" s="88"/>
      <c r="DI293" s="88"/>
      <c r="DJ293" s="88"/>
      <c r="DK293" s="88"/>
      <c r="DL293" s="88"/>
      <c r="DM293" s="88"/>
      <c r="DN293" s="88"/>
      <c r="DO293" s="89"/>
      <c r="DP293" s="87"/>
      <c r="DQ293" s="88"/>
      <c r="DR293" s="88"/>
      <c r="DS293" s="88"/>
      <c r="DT293" s="88"/>
      <c r="DU293" s="88"/>
      <c r="DV293" s="88"/>
      <c r="DW293" s="88"/>
      <c r="DX293" s="88"/>
      <c r="DY293" s="89"/>
      <c r="DZ293" s="87"/>
      <c r="EA293" s="88"/>
      <c r="EB293" s="88"/>
      <c r="EC293" s="88"/>
      <c r="ED293" s="88"/>
      <c r="EE293" s="88"/>
      <c r="EF293" s="88"/>
      <c r="EG293" s="88"/>
      <c r="EH293" s="88"/>
      <c r="EI293" s="89"/>
      <c r="EJ293" s="79"/>
      <c r="EK293" s="80"/>
      <c r="EL293" s="80"/>
      <c r="EM293" s="80"/>
      <c r="EN293" s="80"/>
      <c r="EO293" s="80"/>
      <c r="EP293" s="80"/>
      <c r="EQ293" s="80"/>
      <c r="ER293" s="80"/>
      <c r="ES293" s="81"/>
      <c r="ET293" s="87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9"/>
    </row>
    <row r="294" spans="1:161" s="2" customFormat="1" ht="12.75">
      <c r="A294" s="150"/>
      <c r="B294" s="151"/>
      <c r="C294" s="151"/>
      <c r="D294" s="151"/>
      <c r="E294" s="151"/>
      <c r="F294" s="151"/>
      <c r="G294" s="151"/>
      <c r="H294" s="152"/>
      <c r="I294" s="159"/>
      <c r="J294" s="160"/>
      <c r="K294" s="160"/>
      <c r="L294" s="160"/>
      <c r="M294" s="160"/>
      <c r="N294" s="160"/>
      <c r="O294" s="160"/>
      <c r="P294" s="160"/>
      <c r="Q294" s="160"/>
      <c r="R294" s="161"/>
      <c r="S294" s="159"/>
      <c r="T294" s="160"/>
      <c r="U294" s="160"/>
      <c r="V294" s="160"/>
      <c r="W294" s="160"/>
      <c r="X294" s="160"/>
      <c r="Y294" s="160"/>
      <c r="Z294" s="160"/>
      <c r="AA294" s="160"/>
      <c r="AB294" s="161"/>
      <c r="AC294" s="159"/>
      <c r="AD294" s="160"/>
      <c r="AE294" s="160"/>
      <c r="AF294" s="160"/>
      <c r="AG294" s="160"/>
      <c r="AH294" s="160"/>
      <c r="AI294" s="160"/>
      <c r="AJ294" s="160"/>
      <c r="AK294" s="160"/>
      <c r="AL294" s="161"/>
      <c r="AM294" s="159"/>
      <c r="AN294" s="160"/>
      <c r="AO294" s="160"/>
      <c r="AP294" s="160"/>
      <c r="AQ294" s="160"/>
      <c r="AR294" s="160"/>
      <c r="AS294" s="160"/>
      <c r="AT294" s="160"/>
      <c r="AU294" s="160"/>
      <c r="AV294" s="161"/>
      <c r="AW294" s="159"/>
      <c r="AX294" s="160"/>
      <c r="AY294" s="160"/>
      <c r="AZ294" s="160"/>
      <c r="BA294" s="160"/>
      <c r="BB294" s="160"/>
      <c r="BC294" s="160"/>
      <c r="BD294" s="160"/>
      <c r="BE294" s="160"/>
      <c r="BF294" s="161"/>
      <c r="BG294" s="79"/>
      <c r="BH294" s="80"/>
      <c r="BI294" s="80"/>
      <c r="BJ294" s="80"/>
      <c r="BK294" s="80"/>
      <c r="BL294" s="80"/>
      <c r="BM294" s="80"/>
      <c r="BN294" s="80"/>
      <c r="BO294" s="80"/>
      <c r="BP294" s="81"/>
      <c r="BQ294" s="79"/>
      <c r="BR294" s="80"/>
      <c r="BS294" s="80"/>
      <c r="BT294" s="80"/>
      <c r="BU294" s="80"/>
      <c r="BV294" s="80"/>
      <c r="BW294" s="80"/>
      <c r="BX294" s="80"/>
      <c r="BY294" s="81"/>
      <c r="BZ294" s="90"/>
      <c r="CA294" s="91"/>
      <c r="CB294" s="91"/>
      <c r="CC294" s="91"/>
      <c r="CD294" s="91"/>
      <c r="CE294" s="91"/>
      <c r="CF294" s="91"/>
      <c r="CG294" s="91"/>
      <c r="CH294" s="92"/>
      <c r="CI294" s="87"/>
      <c r="CJ294" s="88"/>
      <c r="CK294" s="88"/>
      <c r="CL294" s="88"/>
      <c r="CM294" s="88"/>
      <c r="CN294" s="88"/>
      <c r="CO294" s="88"/>
      <c r="CP294" s="88"/>
      <c r="CQ294" s="88"/>
      <c r="CR294" s="88"/>
      <c r="CS294" s="89"/>
      <c r="CT294" s="87"/>
      <c r="CU294" s="88"/>
      <c r="CV294" s="88"/>
      <c r="CW294" s="88"/>
      <c r="CX294" s="88"/>
      <c r="CY294" s="88"/>
      <c r="CZ294" s="88"/>
      <c r="DA294" s="88"/>
      <c r="DB294" s="88"/>
      <c r="DC294" s="88"/>
      <c r="DD294" s="89"/>
      <c r="DE294" s="87"/>
      <c r="DF294" s="88"/>
      <c r="DG294" s="88"/>
      <c r="DH294" s="88"/>
      <c r="DI294" s="88"/>
      <c r="DJ294" s="88"/>
      <c r="DK294" s="88"/>
      <c r="DL294" s="88"/>
      <c r="DM294" s="88"/>
      <c r="DN294" s="88"/>
      <c r="DO294" s="89"/>
      <c r="DP294" s="87"/>
      <c r="DQ294" s="88"/>
      <c r="DR294" s="88"/>
      <c r="DS294" s="88"/>
      <c r="DT294" s="88"/>
      <c r="DU294" s="88"/>
      <c r="DV294" s="88"/>
      <c r="DW294" s="88"/>
      <c r="DX294" s="88"/>
      <c r="DY294" s="89"/>
      <c r="DZ294" s="87"/>
      <c r="EA294" s="88"/>
      <c r="EB294" s="88"/>
      <c r="EC294" s="88"/>
      <c r="ED294" s="88"/>
      <c r="EE294" s="88"/>
      <c r="EF294" s="88"/>
      <c r="EG294" s="88"/>
      <c r="EH294" s="88"/>
      <c r="EI294" s="89"/>
      <c r="EJ294" s="79"/>
      <c r="EK294" s="80"/>
      <c r="EL294" s="80"/>
      <c r="EM294" s="80"/>
      <c r="EN294" s="80"/>
      <c r="EO294" s="80"/>
      <c r="EP294" s="80"/>
      <c r="EQ294" s="80"/>
      <c r="ER294" s="80"/>
      <c r="ES294" s="81"/>
      <c r="ET294" s="87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9"/>
    </row>
    <row r="295" spans="1:161" s="2" customFormat="1" ht="161.25" customHeight="1">
      <c r="A295" s="144" t="s">
        <v>377</v>
      </c>
      <c r="B295" s="145"/>
      <c r="C295" s="145"/>
      <c r="D295" s="145"/>
      <c r="E295" s="145"/>
      <c r="F295" s="145"/>
      <c r="G295" s="145"/>
      <c r="H295" s="146"/>
      <c r="I295" s="153" t="s">
        <v>379</v>
      </c>
      <c r="J295" s="154"/>
      <c r="K295" s="154"/>
      <c r="L295" s="154"/>
      <c r="M295" s="154"/>
      <c r="N295" s="154"/>
      <c r="O295" s="154"/>
      <c r="P295" s="154"/>
      <c r="Q295" s="154"/>
      <c r="R295" s="155"/>
      <c r="S295" s="153" t="s">
        <v>491</v>
      </c>
      <c r="T295" s="154"/>
      <c r="U295" s="154"/>
      <c r="V295" s="154"/>
      <c r="W295" s="154"/>
      <c r="X295" s="154"/>
      <c r="Y295" s="154"/>
      <c r="Z295" s="154"/>
      <c r="AA295" s="154"/>
      <c r="AB295" s="155"/>
      <c r="AC295" s="153" t="s">
        <v>492</v>
      </c>
      <c r="AD295" s="154"/>
      <c r="AE295" s="154"/>
      <c r="AF295" s="154"/>
      <c r="AG295" s="154"/>
      <c r="AH295" s="154"/>
      <c r="AI295" s="154"/>
      <c r="AJ295" s="154"/>
      <c r="AK295" s="154"/>
      <c r="AL295" s="155"/>
      <c r="AM295" s="153" t="s">
        <v>347</v>
      </c>
      <c r="AN295" s="154"/>
      <c r="AO295" s="154"/>
      <c r="AP295" s="154"/>
      <c r="AQ295" s="154"/>
      <c r="AR295" s="154"/>
      <c r="AS295" s="154"/>
      <c r="AT295" s="154"/>
      <c r="AU295" s="154"/>
      <c r="AV295" s="155"/>
      <c r="AW295" s="153"/>
      <c r="AX295" s="154"/>
      <c r="AY295" s="154"/>
      <c r="AZ295" s="154"/>
      <c r="BA295" s="154"/>
      <c r="BB295" s="154"/>
      <c r="BC295" s="154"/>
      <c r="BD295" s="154"/>
      <c r="BE295" s="154"/>
      <c r="BF295" s="155"/>
      <c r="BG295" s="79" t="s">
        <v>358</v>
      </c>
      <c r="BH295" s="80"/>
      <c r="BI295" s="80"/>
      <c r="BJ295" s="80"/>
      <c r="BK295" s="80"/>
      <c r="BL295" s="80"/>
      <c r="BM295" s="80"/>
      <c r="BN295" s="80"/>
      <c r="BO295" s="80"/>
      <c r="BP295" s="81"/>
      <c r="BQ295" s="79" t="s">
        <v>351</v>
      </c>
      <c r="BR295" s="80"/>
      <c r="BS295" s="80"/>
      <c r="BT295" s="80"/>
      <c r="BU295" s="80"/>
      <c r="BV295" s="80"/>
      <c r="BW295" s="80"/>
      <c r="BX295" s="80"/>
      <c r="BY295" s="81"/>
      <c r="BZ295" s="90"/>
      <c r="CA295" s="91"/>
      <c r="CB295" s="91"/>
      <c r="CC295" s="91"/>
      <c r="CD295" s="91"/>
      <c r="CE295" s="91"/>
      <c r="CF295" s="91"/>
      <c r="CG295" s="91"/>
      <c r="CH295" s="92"/>
      <c r="CI295" s="87">
        <v>197</v>
      </c>
      <c r="CJ295" s="88"/>
      <c r="CK295" s="88"/>
      <c r="CL295" s="88"/>
      <c r="CM295" s="88"/>
      <c r="CN295" s="88"/>
      <c r="CO295" s="88"/>
      <c r="CP295" s="88"/>
      <c r="CQ295" s="88"/>
      <c r="CR295" s="88"/>
      <c r="CS295" s="89"/>
      <c r="CT295" s="87">
        <v>196</v>
      </c>
      <c r="CU295" s="88"/>
      <c r="CV295" s="88"/>
      <c r="CW295" s="88"/>
      <c r="CX295" s="88"/>
      <c r="CY295" s="88"/>
      <c r="CZ295" s="88"/>
      <c r="DA295" s="88"/>
      <c r="DB295" s="88"/>
      <c r="DC295" s="88"/>
      <c r="DD295" s="89"/>
      <c r="DE295" s="64" t="s">
        <v>552</v>
      </c>
      <c r="DF295" s="65"/>
      <c r="DG295" s="65"/>
      <c r="DH295" s="65"/>
      <c r="DI295" s="65"/>
      <c r="DJ295" s="65"/>
      <c r="DK295" s="65"/>
      <c r="DL295" s="65"/>
      <c r="DM295" s="65"/>
      <c r="DN295" s="65"/>
      <c r="DO295" s="66"/>
      <c r="DP295" s="141">
        <v>0.02</v>
      </c>
      <c r="DQ295" s="142"/>
      <c r="DR295" s="142"/>
      <c r="DS295" s="142"/>
      <c r="DT295" s="142"/>
      <c r="DU295" s="142"/>
      <c r="DV295" s="142"/>
      <c r="DW295" s="142"/>
      <c r="DX295" s="142"/>
      <c r="DY295" s="143"/>
      <c r="DZ295" s="87"/>
      <c r="EA295" s="88"/>
      <c r="EB295" s="88"/>
      <c r="EC295" s="88"/>
      <c r="ED295" s="88"/>
      <c r="EE295" s="88"/>
      <c r="EF295" s="88"/>
      <c r="EG295" s="88"/>
      <c r="EH295" s="88"/>
      <c r="EI295" s="89"/>
      <c r="EJ295" s="79"/>
      <c r="EK295" s="80"/>
      <c r="EL295" s="80"/>
      <c r="EM295" s="80"/>
      <c r="EN295" s="80"/>
      <c r="EO295" s="80"/>
      <c r="EP295" s="80"/>
      <c r="EQ295" s="80"/>
      <c r="ER295" s="80"/>
      <c r="ES295" s="81"/>
      <c r="ET295" s="87"/>
      <c r="EU295" s="88"/>
      <c r="EV295" s="88"/>
      <c r="EW295" s="88"/>
      <c r="EX295" s="88"/>
      <c r="EY295" s="88"/>
      <c r="EZ295" s="88"/>
      <c r="FA295" s="88"/>
      <c r="FB295" s="88"/>
      <c r="FC295" s="88"/>
      <c r="FD295" s="88"/>
      <c r="FE295" s="89"/>
    </row>
    <row r="296" spans="1:161" s="2" customFormat="1" ht="12.75">
      <c r="A296" s="147"/>
      <c r="B296" s="148"/>
      <c r="C296" s="148"/>
      <c r="D296" s="148"/>
      <c r="E296" s="148"/>
      <c r="F296" s="148"/>
      <c r="G296" s="148"/>
      <c r="H296" s="149"/>
      <c r="I296" s="156"/>
      <c r="J296" s="157"/>
      <c r="K296" s="157"/>
      <c r="L296" s="157"/>
      <c r="M296" s="157"/>
      <c r="N296" s="157"/>
      <c r="O296" s="157"/>
      <c r="P296" s="157"/>
      <c r="Q296" s="157"/>
      <c r="R296" s="158"/>
      <c r="S296" s="156"/>
      <c r="T296" s="157"/>
      <c r="U296" s="157"/>
      <c r="V296" s="157"/>
      <c r="W296" s="157"/>
      <c r="X296" s="157"/>
      <c r="Y296" s="157"/>
      <c r="Z296" s="157"/>
      <c r="AA296" s="157"/>
      <c r="AB296" s="158"/>
      <c r="AC296" s="156"/>
      <c r="AD296" s="157"/>
      <c r="AE296" s="157"/>
      <c r="AF296" s="157"/>
      <c r="AG296" s="157"/>
      <c r="AH296" s="157"/>
      <c r="AI296" s="157"/>
      <c r="AJ296" s="157"/>
      <c r="AK296" s="157"/>
      <c r="AL296" s="158"/>
      <c r="AM296" s="156"/>
      <c r="AN296" s="157"/>
      <c r="AO296" s="157"/>
      <c r="AP296" s="157"/>
      <c r="AQ296" s="157"/>
      <c r="AR296" s="157"/>
      <c r="AS296" s="157"/>
      <c r="AT296" s="157"/>
      <c r="AU296" s="157"/>
      <c r="AV296" s="158"/>
      <c r="AW296" s="156"/>
      <c r="AX296" s="157"/>
      <c r="AY296" s="157"/>
      <c r="AZ296" s="157"/>
      <c r="BA296" s="157"/>
      <c r="BB296" s="157"/>
      <c r="BC296" s="157"/>
      <c r="BD296" s="157"/>
      <c r="BE296" s="157"/>
      <c r="BF296" s="158"/>
      <c r="BG296" s="79"/>
      <c r="BH296" s="80"/>
      <c r="BI296" s="80"/>
      <c r="BJ296" s="80"/>
      <c r="BK296" s="80"/>
      <c r="BL296" s="80"/>
      <c r="BM296" s="80"/>
      <c r="BN296" s="80"/>
      <c r="BO296" s="80"/>
      <c r="BP296" s="81"/>
      <c r="BQ296" s="79"/>
      <c r="BR296" s="80"/>
      <c r="BS296" s="80"/>
      <c r="BT296" s="80"/>
      <c r="BU296" s="80"/>
      <c r="BV296" s="80"/>
      <c r="BW296" s="80"/>
      <c r="BX296" s="80"/>
      <c r="BY296" s="81"/>
      <c r="BZ296" s="90"/>
      <c r="CA296" s="91"/>
      <c r="CB296" s="91"/>
      <c r="CC296" s="91"/>
      <c r="CD296" s="91"/>
      <c r="CE296" s="91"/>
      <c r="CF296" s="91"/>
      <c r="CG296" s="91"/>
      <c r="CH296" s="92"/>
      <c r="CI296" s="87"/>
      <c r="CJ296" s="88"/>
      <c r="CK296" s="88"/>
      <c r="CL296" s="88"/>
      <c r="CM296" s="88"/>
      <c r="CN296" s="88"/>
      <c r="CO296" s="88"/>
      <c r="CP296" s="88"/>
      <c r="CQ296" s="88"/>
      <c r="CR296" s="88"/>
      <c r="CS296" s="89"/>
      <c r="CT296" s="87"/>
      <c r="CU296" s="88"/>
      <c r="CV296" s="88"/>
      <c r="CW296" s="88"/>
      <c r="CX296" s="88"/>
      <c r="CY296" s="88"/>
      <c r="CZ296" s="88"/>
      <c r="DA296" s="88"/>
      <c r="DB296" s="88"/>
      <c r="DC296" s="88"/>
      <c r="DD296" s="89"/>
      <c r="DE296" s="87"/>
      <c r="DF296" s="88"/>
      <c r="DG296" s="88"/>
      <c r="DH296" s="88"/>
      <c r="DI296" s="88"/>
      <c r="DJ296" s="88"/>
      <c r="DK296" s="88"/>
      <c r="DL296" s="88"/>
      <c r="DM296" s="88"/>
      <c r="DN296" s="88"/>
      <c r="DO296" s="89"/>
      <c r="DP296" s="87"/>
      <c r="DQ296" s="88"/>
      <c r="DR296" s="88"/>
      <c r="DS296" s="88"/>
      <c r="DT296" s="88"/>
      <c r="DU296" s="88"/>
      <c r="DV296" s="88"/>
      <c r="DW296" s="88"/>
      <c r="DX296" s="88"/>
      <c r="DY296" s="89"/>
      <c r="DZ296" s="87"/>
      <c r="EA296" s="88"/>
      <c r="EB296" s="88"/>
      <c r="EC296" s="88"/>
      <c r="ED296" s="88"/>
      <c r="EE296" s="88"/>
      <c r="EF296" s="88"/>
      <c r="EG296" s="88"/>
      <c r="EH296" s="88"/>
      <c r="EI296" s="89"/>
      <c r="EJ296" s="79"/>
      <c r="EK296" s="80"/>
      <c r="EL296" s="80"/>
      <c r="EM296" s="80"/>
      <c r="EN296" s="80"/>
      <c r="EO296" s="80"/>
      <c r="EP296" s="80"/>
      <c r="EQ296" s="80"/>
      <c r="ER296" s="80"/>
      <c r="ES296" s="81"/>
      <c r="ET296" s="87"/>
      <c r="EU296" s="88"/>
      <c r="EV296" s="88"/>
      <c r="EW296" s="88"/>
      <c r="EX296" s="88"/>
      <c r="EY296" s="88"/>
      <c r="EZ296" s="88"/>
      <c r="FA296" s="88"/>
      <c r="FB296" s="88"/>
      <c r="FC296" s="88"/>
      <c r="FD296" s="88"/>
      <c r="FE296" s="89"/>
    </row>
    <row r="297" spans="1:161" s="2" customFormat="1" ht="12.75">
      <c r="A297" s="150"/>
      <c r="B297" s="151"/>
      <c r="C297" s="151"/>
      <c r="D297" s="151"/>
      <c r="E297" s="151"/>
      <c r="F297" s="151"/>
      <c r="G297" s="151"/>
      <c r="H297" s="152"/>
      <c r="I297" s="159"/>
      <c r="J297" s="160"/>
      <c r="K297" s="160"/>
      <c r="L297" s="160"/>
      <c r="M297" s="160"/>
      <c r="N297" s="160"/>
      <c r="O297" s="160"/>
      <c r="P297" s="160"/>
      <c r="Q297" s="160"/>
      <c r="R297" s="161"/>
      <c r="S297" s="159"/>
      <c r="T297" s="160"/>
      <c r="U297" s="160"/>
      <c r="V297" s="160"/>
      <c r="W297" s="160"/>
      <c r="X297" s="160"/>
      <c r="Y297" s="160"/>
      <c r="Z297" s="160"/>
      <c r="AA297" s="160"/>
      <c r="AB297" s="161"/>
      <c r="AC297" s="159"/>
      <c r="AD297" s="160"/>
      <c r="AE297" s="160"/>
      <c r="AF297" s="160"/>
      <c r="AG297" s="160"/>
      <c r="AH297" s="160"/>
      <c r="AI297" s="160"/>
      <c r="AJ297" s="160"/>
      <c r="AK297" s="160"/>
      <c r="AL297" s="161"/>
      <c r="AM297" s="159"/>
      <c r="AN297" s="160"/>
      <c r="AO297" s="160"/>
      <c r="AP297" s="160"/>
      <c r="AQ297" s="160"/>
      <c r="AR297" s="160"/>
      <c r="AS297" s="160"/>
      <c r="AT297" s="160"/>
      <c r="AU297" s="160"/>
      <c r="AV297" s="161"/>
      <c r="AW297" s="159"/>
      <c r="AX297" s="160"/>
      <c r="AY297" s="160"/>
      <c r="AZ297" s="160"/>
      <c r="BA297" s="160"/>
      <c r="BB297" s="160"/>
      <c r="BC297" s="160"/>
      <c r="BD297" s="160"/>
      <c r="BE297" s="160"/>
      <c r="BF297" s="161"/>
      <c r="BG297" s="79"/>
      <c r="BH297" s="80"/>
      <c r="BI297" s="80"/>
      <c r="BJ297" s="80"/>
      <c r="BK297" s="80"/>
      <c r="BL297" s="80"/>
      <c r="BM297" s="80"/>
      <c r="BN297" s="80"/>
      <c r="BO297" s="80"/>
      <c r="BP297" s="81"/>
      <c r="BQ297" s="79"/>
      <c r="BR297" s="80"/>
      <c r="BS297" s="80"/>
      <c r="BT297" s="80"/>
      <c r="BU297" s="80"/>
      <c r="BV297" s="80"/>
      <c r="BW297" s="80"/>
      <c r="BX297" s="80"/>
      <c r="BY297" s="81"/>
      <c r="BZ297" s="90"/>
      <c r="CA297" s="91"/>
      <c r="CB297" s="91"/>
      <c r="CC297" s="91"/>
      <c r="CD297" s="91"/>
      <c r="CE297" s="91"/>
      <c r="CF297" s="91"/>
      <c r="CG297" s="91"/>
      <c r="CH297" s="92"/>
      <c r="CI297" s="87"/>
      <c r="CJ297" s="88"/>
      <c r="CK297" s="88"/>
      <c r="CL297" s="88"/>
      <c r="CM297" s="88"/>
      <c r="CN297" s="88"/>
      <c r="CO297" s="88"/>
      <c r="CP297" s="88"/>
      <c r="CQ297" s="88"/>
      <c r="CR297" s="88"/>
      <c r="CS297" s="89"/>
      <c r="CT297" s="87"/>
      <c r="CU297" s="88"/>
      <c r="CV297" s="88"/>
      <c r="CW297" s="88"/>
      <c r="CX297" s="88"/>
      <c r="CY297" s="88"/>
      <c r="CZ297" s="88"/>
      <c r="DA297" s="88"/>
      <c r="DB297" s="88"/>
      <c r="DC297" s="88"/>
      <c r="DD297" s="89"/>
      <c r="DE297" s="87"/>
      <c r="DF297" s="88"/>
      <c r="DG297" s="88"/>
      <c r="DH297" s="88"/>
      <c r="DI297" s="88"/>
      <c r="DJ297" s="88"/>
      <c r="DK297" s="88"/>
      <c r="DL297" s="88"/>
      <c r="DM297" s="88"/>
      <c r="DN297" s="88"/>
      <c r="DO297" s="89"/>
      <c r="DP297" s="87"/>
      <c r="DQ297" s="88"/>
      <c r="DR297" s="88"/>
      <c r="DS297" s="88"/>
      <c r="DT297" s="88"/>
      <c r="DU297" s="88"/>
      <c r="DV297" s="88"/>
      <c r="DW297" s="88"/>
      <c r="DX297" s="88"/>
      <c r="DY297" s="89"/>
      <c r="DZ297" s="87"/>
      <c r="EA297" s="88"/>
      <c r="EB297" s="88"/>
      <c r="EC297" s="88"/>
      <c r="ED297" s="88"/>
      <c r="EE297" s="88"/>
      <c r="EF297" s="88"/>
      <c r="EG297" s="88"/>
      <c r="EH297" s="88"/>
      <c r="EI297" s="89"/>
      <c r="EJ297" s="79"/>
      <c r="EK297" s="80"/>
      <c r="EL297" s="80"/>
      <c r="EM297" s="80"/>
      <c r="EN297" s="80"/>
      <c r="EO297" s="80"/>
      <c r="EP297" s="80"/>
      <c r="EQ297" s="80"/>
      <c r="ER297" s="80"/>
      <c r="ES297" s="81"/>
      <c r="ET297" s="87"/>
      <c r="EU297" s="88"/>
      <c r="EV297" s="88"/>
      <c r="EW297" s="88"/>
      <c r="EX297" s="88"/>
      <c r="EY297" s="88"/>
      <c r="EZ297" s="88"/>
      <c r="FA297" s="88"/>
      <c r="FB297" s="88"/>
      <c r="FC297" s="88"/>
      <c r="FD297" s="88"/>
      <c r="FE297" s="89"/>
    </row>
    <row r="298" spans="1:161" s="2" customFormat="1" ht="161.25" customHeight="1">
      <c r="A298" s="144" t="s">
        <v>515</v>
      </c>
      <c r="B298" s="145"/>
      <c r="C298" s="145"/>
      <c r="D298" s="145"/>
      <c r="E298" s="145"/>
      <c r="F298" s="145"/>
      <c r="G298" s="145"/>
      <c r="H298" s="146"/>
      <c r="I298" s="153" t="s">
        <v>379</v>
      </c>
      <c r="J298" s="154"/>
      <c r="K298" s="154"/>
      <c r="L298" s="154"/>
      <c r="M298" s="154"/>
      <c r="N298" s="154"/>
      <c r="O298" s="154"/>
      <c r="P298" s="154"/>
      <c r="Q298" s="154"/>
      <c r="R298" s="155"/>
      <c r="S298" s="153" t="s">
        <v>491</v>
      </c>
      <c r="T298" s="154"/>
      <c r="U298" s="154"/>
      <c r="V298" s="154"/>
      <c r="W298" s="154"/>
      <c r="X298" s="154"/>
      <c r="Y298" s="154"/>
      <c r="Z298" s="154"/>
      <c r="AA298" s="154"/>
      <c r="AB298" s="155"/>
      <c r="AC298" s="153" t="s">
        <v>492</v>
      </c>
      <c r="AD298" s="154"/>
      <c r="AE298" s="154"/>
      <c r="AF298" s="154"/>
      <c r="AG298" s="154"/>
      <c r="AH298" s="154"/>
      <c r="AI298" s="154"/>
      <c r="AJ298" s="154"/>
      <c r="AK298" s="154"/>
      <c r="AL298" s="155"/>
      <c r="AM298" s="153" t="s">
        <v>510</v>
      </c>
      <c r="AN298" s="154"/>
      <c r="AO298" s="154"/>
      <c r="AP298" s="154"/>
      <c r="AQ298" s="154"/>
      <c r="AR298" s="154"/>
      <c r="AS298" s="154"/>
      <c r="AT298" s="154"/>
      <c r="AU298" s="154"/>
      <c r="AV298" s="155"/>
      <c r="AW298" s="153"/>
      <c r="AX298" s="154"/>
      <c r="AY298" s="154"/>
      <c r="AZ298" s="154"/>
      <c r="BA298" s="154"/>
      <c r="BB298" s="154"/>
      <c r="BC298" s="154"/>
      <c r="BD298" s="154"/>
      <c r="BE298" s="154"/>
      <c r="BF298" s="155"/>
      <c r="BG298" s="79" t="s">
        <v>358</v>
      </c>
      <c r="BH298" s="80"/>
      <c r="BI298" s="80"/>
      <c r="BJ298" s="80"/>
      <c r="BK298" s="80"/>
      <c r="BL298" s="80"/>
      <c r="BM298" s="80"/>
      <c r="BN298" s="80"/>
      <c r="BO298" s="80"/>
      <c r="BP298" s="81"/>
      <c r="BQ298" s="79" t="s">
        <v>351</v>
      </c>
      <c r="BR298" s="80"/>
      <c r="BS298" s="80"/>
      <c r="BT298" s="80"/>
      <c r="BU298" s="80"/>
      <c r="BV298" s="80"/>
      <c r="BW298" s="80"/>
      <c r="BX298" s="80"/>
      <c r="BY298" s="81"/>
      <c r="BZ298" s="90"/>
      <c r="CA298" s="91"/>
      <c r="CB298" s="91"/>
      <c r="CC298" s="91"/>
      <c r="CD298" s="91"/>
      <c r="CE298" s="91"/>
      <c r="CF298" s="91"/>
      <c r="CG298" s="91"/>
      <c r="CH298" s="92"/>
      <c r="CI298" s="87"/>
      <c r="CJ298" s="88"/>
      <c r="CK298" s="88"/>
      <c r="CL298" s="88"/>
      <c r="CM298" s="88"/>
      <c r="CN298" s="88"/>
      <c r="CO298" s="88"/>
      <c r="CP298" s="88"/>
      <c r="CQ298" s="88"/>
      <c r="CR298" s="88"/>
      <c r="CS298" s="89"/>
      <c r="CT298" s="87">
        <v>197</v>
      </c>
      <c r="CU298" s="88"/>
      <c r="CV298" s="88"/>
      <c r="CW298" s="88"/>
      <c r="CX298" s="88"/>
      <c r="CY298" s="88"/>
      <c r="CZ298" s="88"/>
      <c r="DA298" s="88"/>
      <c r="DB298" s="88"/>
      <c r="DC298" s="88"/>
      <c r="DD298" s="89"/>
      <c r="DE298" s="64" t="s">
        <v>553</v>
      </c>
      <c r="DF298" s="65"/>
      <c r="DG298" s="65"/>
      <c r="DH298" s="65"/>
      <c r="DI298" s="65"/>
      <c r="DJ298" s="65"/>
      <c r="DK298" s="65"/>
      <c r="DL298" s="65"/>
      <c r="DM298" s="65"/>
      <c r="DN298" s="65"/>
      <c r="DO298" s="66"/>
      <c r="DP298" s="141">
        <v>0.01</v>
      </c>
      <c r="DQ298" s="142"/>
      <c r="DR298" s="142"/>
      <c r="DS298" s="142"/>
      <c r="DT298" s="142"/>
      <c r="DU298" s="142"/>
      <c r="DV298" s="142"/>
      <c r="DW298" s="142"/>
      <c r="DX298" s="142"/>
      <c r="DY298" s="143"/>
      <c r="DZ298" s="87"/>
      <c r="EA298" s="88"/>
      <c r="EB298" s="88"/>
      <c r="EC298" s="88"/>
      <c r="ED298" s="88"/>
      <c r="EE298" s="88"/>
      <c r="EF298" s="88"/>
      <c r="EG298" s="88"/>
      <c r="EH298" s="88"/>
      <c r="EI298" s="89"/>
      <c r="EJ298" s="79"/>
      <c r="EK298" s="80"/>
      <c r="EL298" s="80"/>
      <c r="EM298" s="80"/>
      <c r="EN298" s="80"/>
      <c r="EO298" s="80"/>
      <c r="EP298" s="80"/>
      <c r="EQ298" s="80"/>
      <c r="ER298" s="80"/>
      <c r="ES298" s="81"/>
      <c r="ET298" s="87"/>
      <c r="EU298" s="88"/>
      <c r="EV298" s="88"/>
      <c r="EW298" s="88"/>
      <c r="EX298" s="88"/>
      <c r="EY298" s="88"/>
      <c r="EZ298" s="88"/>
      <c r="FA298" s="88"/>
      <c r="FB298" s="88"/>
      <c r="FC298" s="88"/>
      <c r="FD298" s="88"/>
      <c r="FE298" s="89"/>
    </row>
    <row r="299" spans="1:161" s="2" customFormat="1" ht="12.75">
      <c r="A299" s="147"/>
      <c r="B299" s="148"/>
      <c r="C299" s="148"/>
      <c r="D299" s="148"/>
      <c r="E299" s="148"/>
      <c r="F299" s="148"/>
      <c r="G299" s="148"/>
      <c r="H299" s="149"/>
      <c r="I299" s="156"/>
      <c r="J299" s="157"/>
      <c r="K299" s="157"/>
      <c r="L299" s="157"/>
      <c r="M299" s="157"/>
      <c r="N299" s="157"/>
      <c r="O299" s="157"/>
      <c r="P299" s="157"/>
      <c r="Q299" s="157"/>
      <c r="R299" s="158"/>
      <c r="S299" s="156"/>
      <c r="T299" s="157"/>
      <c r="U299" s="157"/>
      <c r="V299" s="157"/>
      <c r="W299" s="157"/>
      <c r="X299" s="157"/>
      <c r="Y299" s="157"/>
      <c r="Z299" s="157"/>
      <c r="AA299" s="157"/>
      <c r="AB299" s="158"/>
      <c r="AC299" s="156"/>
      <c r="AD299" s="157"/>
      <c r="AE299" s="157"/>
      <c r="AF299" s="157"/>
      <c r="AG299" s="157"/>
      <c r="AH299" s="157"/>
      <c r="AI299" s="157"/>
      <c r="AJ299" s="157"/>
      <c r="AK299" s="157"/>
      <c r="AL299" s="158"/>
      <c r="AM299" s="156"/>
      <c r="AN299" s="157"/>
      <c r="AO299" s="157"/>
      <c r="AP299" s="157"/>
      <c r="AQ299" s="157"/>
      <c r="AR299" s="157"/>
      <c r="AS299" s="157"/>
      <c r="AT299" s="157"/>
      <c r="AU299" s="157"/>
      <c r="AV299" s="158"/>
      <c r="AW299" s="156"/>
      <c r="AX299" s="157"/>
      <c r="AY299" s="157"/>
      <c r="AZ299" s="157"/>
      <c r="BA299" s="157"/>
      <c r="BB299" s="157"/>
      <c r="BC299" s="157"/>
      <c r="BD299" s="157"/>
      <c r="BE299" s="157"/>
      <c r="BF299" s="158"/>
      <c r="BG299" s="79"/>
      <c r="BH299" s="80"/>
      <c r="BI299" s="80"/>
      <c r="BJ299" s="80"/>
      <c r="BK299" s="80"/>
      <c r="BL299" s="80"/>
      <c r="BM299" s="80"/>
      <c r="BN299" s="80"/>
      <c r="BO299" s="80"/>
      <c r="BP299" s="81"/>
      <c r="BQ299" s="79"/>
      <c r="BR299" s="80"/>
      <c r="BS299" s="80"/>
      <c r="BT299" s="80"/>
      <c r="BU299" s="80"/>
      <c r="BV299" s="80"/>
      <c r="BW299" s="80"/>
      <c r="BX299" s="80"/>
      <c r="BY299" s="81"/>
      <c r="BZ299" s="90"/>
      <c r="CA299" s="91"/>
      <c r="CB299" s="91"/>
      <c r="CC299" s="91"/>
      <c r="CD299" s="91"/>
      <c r="CE299" s="91"/>
      <c r="CF299" s="91"/>
      <c r="CG299" s="91"/>
      <c r="CH299" s="92"/>
      <c r="CI299" s="87"/>
      <c r="CJ299" s="88"/>
      <c r="CK299" s="88"/>
      <c r="CL299" s="88"/>
      <c r="CM299" s="88"/>
      <c r="CN299" s="88"/>
      <c r="CO299" s="88"/>
      <c r="CP299" s="88"/>
      <c r="CQ299" s="88"/>
      <c r="CR299" s="88"/>
      <c r="CS299" s="89"/>
      <c r="CT299" s="87"/>
      <c r="CU299" s="88"/>
      <c r="CV299" s="88"/>
      <c r="CW299" s="88"/>
      <c r="CX299" s="88"/>
      <c r="CY299" s="88"/>
      <c r="CZ299" s="88"/>
      <c r="DA299" s="88"/>
      <c r="DB299" s="88"/>
      <c r="DC299" s="88"/>
      <c r="DD299" s="89"/>
      <c r="DE299" s="87"/>
      <c r="DF299" s="88"/>
      <c r="DG299" s="88"/>
      <c r="DH299" s="88"/>
      <c r="DI299" s="88"/>
      <c r="DJ299" s="88"/>
      <c r="DK299" s="88"/>
      <c r="DL299" s="88"/>
      <c r="DM299" s="88"/>
      <c r="DN299" s="88"/>
      <c r="DO299" s="89"/>
      <c r="DP299" s="87"/>
      <c r="DQ299" s="88"/>
      <c r="DR299" s="88"/>
      <c r="DS299" s="88"/>
      <c r="DT299" s="88"/>
      <c r="DU299" s="88"/>
      <c r="DV299" s="88"/>
      <c r="DW299" s="88"/>
      <c r="DX299" s="88"/>
      <c r="DY299" s="89"/>
      <c r="DZ299" s="87"/>
      <c r="EA299" s="88"/>
      <c r="EB299" s="88"/>
      <c r="EC299" s="88"/>
      <c r="ED299" s="88"/>
      <c r="EE299" s="88"/>
      <c r="EF299" s="88"/>
      <c r="EG299" s="88"/>
      <c r="EH299" s="88"/>
      <c r="EI299" s="89"/>
      <c r="EJ299" s="79"/>
      <c r="EK299" s="80"/>
      <c r="EL299" s="80"/>
      <c r="EM299" s="80"/>
      <c r="EN299" s="80"/>
      <c r="EO299" s="80"/>
      <c r="EP299" s="80"/>
      <c r="EQ299" s="80"/>
      <c r="ER299" s="80"/>
      <c r="ES299" s="81"/>
      <c r="ET299" s="87"/>
      <c r="EU299" s="88"/>
      <c r="EV299" s="88"/>
      <c r="EW299" s="88"/>
      <c r="EX299" s="88"/>
      <c r="EY299" s="88"/>
      <c r="EZ299" s="88"/>
      <c r="FA299" s="88"/>
      <c r="FB299" s="88"/>
      <c r="FC299" s="88"/>
      <c r="FD299" s="88"/>
      <c r="FE299" s="89"/>
    </row>
    <row r="300" spans="1:161" s="2" customFormat="1" ht="12.75">
      <c r="A300" s="150"/>
      <c r="B300" s="151"/>
      <c r="C300" s="151"/>
      <c r="D300" s="151"/>
      <c r="E300" s="151"/>
      <c r="F300" s="151"/>
      <c r="G300" s="151"/>
      <c r="H300" s="152"/>
      <c r="I300" s="159"/>
      <c r="J300" s="160"/>
      <c r="K300" s="160"/>
      <c r="L300" s="160"/>
      <c r="M300" s="160"/>
      <c r="N300" s="160"/>
      <c r="O300" s="160"/>
      <c r="P300" s="160"/>
      <c r="Q300" s="160"/>
      <c r="R300" s="161"/>
      <c r="S300" s="159"/>
      <c r="T300" s="160"/>
      <c r="U300" s="160"/>
      <c r="V300" s="160"/>
      <c r="W300" s="160"/>
      <c r="X300" s="160"/>
      <c r="Y300" s="160"/>
      <c r="Z300" s="160"/>
      <c r="AA300" s="160"/>
      <c r="AB300" s="161"/>
      <c r="AC300" s="159"/>
      <c r="AD300" s="160"/>
      <c r="AE300" s="160"/>
      <c r="AF300" s="160"/>
      <c r="AG300" s="160"/>
      <c r="AH300" s="160"/>
      <c r="AI300" s="160"/>
      <c r="AJ300" s="160"/>
      <c r="AK300" s="160"/>
      <c r="AL300" s="161"/>
      <c r="AM300" s="159"/>
      <c r="AN300" s="160"/>
      <c r="AO300" s="160"/>
      <c r="AP300" s="160"/>
      <c r="AQ300" s="160"/>
      <c r="AR300" s="160"/>
      <c r="AS300" s="160"/>
      <c r="AT300" s="160"/>
      <c r="AU300" s="160"/>
      <c r="AV300" s="161"/>
      <c r="AW300" s="159"/>
      <c r="AX300" s="160"/>
      <c r="AY300" s="160"/>
      <c r="AZ300" s="160"/>
      <c r="BA300" s="160"/>
      <c r="BB300" s="160"/>
      <c r="BC300" s="160"/>
      <c r="BD300" s="160"/>
      <c r="BE300" s="160"/>
      <c r="BF300" s="161"/>
      <c r="BG300" s="79"/>
      <c r="BH300" s="80"/>
      <c r="BI300" s="80"/>
      <c r="BJ300" s="80"/>
      <c r="BK300" s="80"/>
      <c r="BL300" s="80"/>
      <c r="BM300" s="80"/>
      <c r="BN300" s="80"/>
      <c r="BO300" s="80"/>
      <c r="BP300" s="81"/>
      <c r="BQ300" s="79"/>
      <c r="BR300" s="80"/>
      <c r="BS300" s="80"/>
      <c r="BT300" s="80"/>
      <c r="BU300" s="80"/>
      <c r="BV300" s="80"/>
      <c r="BW300" s="80"/>
      <c r="BX300" s="80"/>
      <c r="BY300" s="81"/>
      <c r="BZ300" s="90"/>
      <c r="CA300" s="91"/>
      <c r="CB300" s="91"/>
      <c r="CC300" s="91"/>
      <c r="CD300" s="91"/>
      <c r="CE300" s="91"/>
      <c r="CF300" s="91"/>
      <c r="CG300" s="91"/>
      <c r="CH300" s="92"/>
      <c r="CI300" s="87"/>
      <c r="CJ300" s="88"/>
      <c r="CK300" s="88"/>
      <c r="CL300" s="88"/>
      <c r="CM300" s="88"/>
      <c r="CN300" s="88"/>
      <c r="CO300" s="88"/>
      <c r="CP300" s="88"/>
      <c r="CQ300" s="88"/>
      <c r="CR300" s="88"/>
      <c r="CS300" s="89"/>
      <c r="CT300" s="87"/>
      <c r="CU300" s="88"/>
      <c r="CV300" s="88"/>
      <c r="CW300" s="88"/>
      <c r="CX300" s="88"/>
      <c r="CY300" s="88"/>
      <c r="CZ300" s="88"/>
      <c r="DA300" s="88"/>
      <c r="DB300" s="88"/>
      <c r="DC300" s="88"/>
      <c r="DD300" s="89"/>
      <c r="DE300" s="87"/>
      <c r="DF300" s="88"/>
      <c r="DG300" s="88"/>
      <c r="DH300" s="88"/>
      <c r="DI300" s="88"/>
      <c r="DJ300" s="88"/>
      <c r="DK300" s="88"/>
      <c r="DL300" s="88"/>
      <c r="DM300" s="88"/>
      <c r="DN300" s="88"/>
      <c r="DO300" s="89"/>
      <c r="DP300" s="87"/>
      <c r="DQ300" s="88"/>
      <c r="DR300" s="88"/>
      <c r="DS300" s="88"/>
      <c r="DT300" s="88"/>
      <c r="DU300" s="88"/>
      <c r="DV300" s="88"/>
      <c r="DW300" s="88"/>
      <c r="DX300" s="88"/>
      <c r="DY300" s="89"/>
      <c r="DZ300" s="87"/>
      <c r="EA300" s="88"/>
      <c r="EB300" s="88"/>
      <c r="EC300" s="88"/>
      <c r="ED300" s="88"/>
      <c r="EE300" s="88"/>
      <c r="EF300" s="88"/>
      <c r="EG300" s="88"/>
      <c r="EH300" s="88"/>
      <c r="EI300" s="89"/>
      <c r="EJ300" s="79"/>
      <c r="EK300" s="80"/>
      <c r="EL300" s="80"/>
      <c r="EM300" s="80"/>
      <c r="EN300" s="80"/>
      <c r="EO300" s="80"/>
      <c r="EP300" s="80"/>
      <c r="EQ300" s="80"/>
      <c r="ER300" s="80"/>
      <c r="ES300" s="81"/>
      <c r="ET300" s="87"/>
      <c r="EU300" s="88"/>
      <c r="EV300" s="88"/>
      <c r="EW300" s="88"/>
      <c r="EX300" s="88"/>
      <c r="EY300" s="88"/>
      <c r="EZ300" s="88"/>
      <c r="FA300" s="88"/>
      <c r="FB300" s="88"/>
      <c r="FC300" s="88"/>
      <c r="FD300" s="88"/>
      <c r="FE300" s="89"/>
    </row>
    <row r="301" spans="1:161" s="2" customFormat="1" ht="161.25" customHeight="1">
      <c r="A301" s="144" t="s">
        <v>383</v>
      </c>
      <c r="B301" s="145"/>
      <c r="C301" s="145"/>
      <c r="D301" s="145"/>
      <c r="E301" s="145"/>
      <c r="F301" s="145"/>
      <c r="G301" s="145"/>
      <c r="H301" s="146"/>
      <c r="I301" s="153" t="s">
        <v>379</v>
      </c>
      <c r="J301" s="154"/>
      <c r="K301" s="154"/>
      <c r="L301" s="154"/>
      <c r="M301" s="154"/>
      <c r="N301" s="154"/>
      <c r="O301" s="154"/>
      <c r="P301" s="154"/>
      <c r="Q301" s="154"/>
      <c r="R301" s="155"/>
      <c r="S301" s="153" t="s">
        <v>498</v>
      </c>
      <c r="T301" s="154"/>
      <c r="U301" s="154"/>
      <c r="V301" s="154"/>
      <c r="W301" s="154"/>
      <c r="X301" s="154"/>
      <c r="Y301" s="154"/>
      <c r="Z301" s="154"/>
      <c r="AA301" s="154"/>
      <c r="AB301" s="155"/>
      <c r="AC301" s="153" t="s">
        <v>375</v>
      </c>
      <c r="AD301" s="154"/>
      <c r="AE301" s="154"/>
      <c r="AF301" s="154"/>
      <c r="AG301" s="154"/>
      <c r="AH301" s="154"/>
      <c r="AI301" s="154"/>
      <c r="AJ301" s="154"/>
      <c r="AK301" s="154"/>
      <c r="AL301" s="155"/>
      <c r="AM301" s="153" t="s">
        <v>347</v>
      </c>
      <c r="AN301" s="154"/>
      <c r="AO301" s="154"/>
      <c r="AP301" s="154"/>
      <c r="AQ301" s="154"/>
      <c r="AR301" s="154"/>
      <c r="AS301" s="154"/>
      <c r="AT301" s="154"/>
      <c r="AU301" s="154"/>
      <c r="AV301" s="155"/>
      <c r="AW301" s="153"/>
      <c r="AX301" s="154"/>
      <c r="AY301" s="154"/>
      <c r="AZ301" s="154"/>
      <c r="BA301" s="154"/>
      <c r="BB301" s="154"/>
      <c r="BC301" s="154"/>
      <c r="BD301" s="154"/>
      <c r="BE301" s="154"/>
      <c r="BF301" s="155"/>
      <c r="BG301" s="79" t="s">
        <v>358</v>
      </c>
      <c r="BH301" s="80"/>
      <c r="BI301" s="80"/>
      <c r="BJ301" s="80"/>
      <c r="BK301" s="80"/>
      <c r="BL301" s="80"/>
      <c r="BM301" s="80"/>
      <c r="BN301" s="80"/>
      <c r="BO301" s="80"/>
      <c r="BP301" s="81"/>
      <c r="BQ301" s="79" t="s">
        <v>351</v>
      </c>
      <c r="BR301" s="80"/>
      <c r="BS301" s="80"/>
      <c r="BT301" s="80"/>
      <c r="BU301" s="80"/>
      <c r="BV301" s="80"/>
      <c r="BW301" s="80"/>
      <c r="BX301" s="80"/>
      <c r="BY301" s="81"/>
      <c r="BZ301" s="90"/>
      <c r="CA301" s="91"/>
      <c r="CB301" s="91"/>
      <c r="CC301" s="91"/>
      <c r="CD301" s="91"/>
      <c r="CE301" s="91"/>
      <c r="CF301" s="91"/>
      <c r="CG301" s="91"/>
      <c r="CH301" s="92"/>
      <c r="CI301" s="87">
        <v>6</v>
      </c>
      <c r="CJ301" s="88"/>
      <c r="CK301" s="88"/>
      <c r="CL301" s="88"/>
      <c r="CM301" s="88"/>
      <c r="CN301" s="88"/>
      <c r="CO301" s="88"/>
      <c r="CP301" s="88"/>
      <c r="CQ301" s="88"/>
      <c r="CR301" s="88"/>
      <c r="CS301" s="89"/>
      <c r="CT301" s="87">
        <v>3</v>
      </c>
      <c r="CU301" s="88"/>
      <c r="CV301" s="88"/>
      <c r="CW301" s="88"/>
      <c r="CX301" s="88"/>
      <c r="CY301" s="88"/>
      <c r="CZ301" s="88"/>
      <c r="DA301" s="88"/>
      <c r="DB301" s="88"/>
      <c r="DC301" s="88"/>
      <c r="DD301" s="89"/>
      <c r="DE301" s="64" t="s">
        <v>554</v>
      </c>
      <c r="DF301" s="65"/>
      <c r="DG301" s="65"/>
      <c r="DH301" s="65"/>
      <c r="DI301" s="65"/>
      <c r="DJ301" s="65"/>
      <c r="DK301" s="65"/>
      <c r="DL301" s="65"/>
      <c r="DM301" s="65"/>
      <c r="DN301" s="65"/>
      <c r="DO301" s="66"/>
      <c r="DP301" s="141"/>
      <c r="DQ301" s="142"/>
      <c r="DR301" s="142"/>
      <c r="DS301" s="142"/>
      <c r="DT301" s="142"/>
      <c r="DU301" s="142"/>
      <c r="DV301" s="142"/>
      <c r="DW301" s="142"/>
      <c r="DX301" s="142"/>
      <c r="DY301" s="143"/>
      <c r="DZ301" s="87"/>
      <c r="EA301" s="88"/>
      <c r="EB301" s="88"/>
      <c r="EC301" s="88"/>
      <c r="ED301" s="88"/>
      <c r="EE301" s="88"/>
      <c r="EF301" s="88"/>
      <c r="EG301" s="88"/>
      <c r="EH301" s="88"/>
      <c r="EI301" s="89"/>
      <c r="EJ301" s="79"/>
      <c r="EK301" s="80"/>
      <c r="EL301" s="80"/>
      <c r="EM301" s="80"/>
      <c r="EN301" s="80"/>
      <c r="EO301" s="80"/>
      <c r="EP301" s="80"/>
      <c r="EQ301" s="80"/>
      <c r="ER301" s="80"/>
      <c r="ES301" s="81"/>
      <c r="ET301" s="87"/>
      <c r="EU301" s="88"/>
      <c r="EV301" s="88"/>
      <c r="EW301" s="88"/>
      <c r="EX301" s="88"/>
      <c r="EY301" s="88"/>
      <c r="EZ301" s="88"/>
      <c r="FA301" s="88"/>
      <c r="FB301" s="88"/>
      <c r="FC301" s="88"/>
      <c r="FD301" s="88"/>
      <c r="FE301" s="89"/>
    </row>
    <row r="302" spans="1:161" s="2" customFormat="1" ht="12.75">
      <c r="A302" s="147"/>
      <c r="B302" s="148"/>
      <c r="C302" s="148"/>
      <c r="D302" s="148"/>
      <c r="E302" s="148"/>
      <c r="F302" s="148"/>
      <c r="G302" s="148"/>
      <c r="H302" s="149"/>
      <c r="I302" s="156"/>
      <c r="J302" s="157"/>
      <c r="K302" s="157"/>
      <c r="L302" s="157"/>
      <c r="M302" s="157"/>
      <c r="N302" s="157"/>
      <c r="O302" s="157"/>
      <c r="P302" s="157"/>
      <c r="Q302" s="157"/>
      <c r="R302" s="158"/>
      <c r="S302" s="156"/>
      <c r="T302" s="157"/>
      <c r="U302" s="157"/>
      <c r="V302" s="157"/>
      <c r="W302" s="157"/>
      <c r="X302" s="157"/>
      <c r="Y302" s="157"/>
      <c r="Z302" s="157"/>
      <c r="AA302" s="157"/>
      <c r="AB302" s="158"/>
      <c r="AC302" s="156"/>
      <c r="AD302" s="157"/>
      <c r="AE302" s="157"/>
      <c r="AF302" s="157"/>
      <c r="AG302" s="157"/>
      <c r="AH302" s="157"/>
      <c r="AI302" s="157"/>
      <c r="AJ302" s="157"/>
      <c r="AK302" s="157"/>
      <c r="AL302" s="158"/>
      <c r="AM302" s="156"/>
      <c r="AN302" s="157"/>
      <c r="AO302" s="157"/>
      <c r="AP302" s="157"/>
      <c r="AQ302" s="157"/>
      <c r="AR302" s="157"/>
      <c r="AS302" s="157"/>
      <c r="AT302" s="157"/>
      <c r="AU302" s="157"/>
      <c r="AV302" s="158"/>
      <c r="AW302" s="156"/>
      <c r="AX302" s="157"/>
      <c r="AY302" s="157"/>
      <c r="AZ302" s="157"/>
      <c r="BA302" s="157"/>
      <c r="BB302" s="157"/>
      <c r="BC302" s="157"/>
      <c r="BD302" s="157"/>
      <c r="BE302" s="157"/>
      <c r="BF302" s="158"/>
      <c r="BG302" s="79"/>
      <c r="BH302" s="80"/>
      <c r="BI302" s="80"/>
      <c r="BJ302" s="80"/>
      <c r="BK302" s="80"/>
      <c r="BL302" s="80"/>
      <c r="BM302" s="80"/>
      <c r="BN302" s="80"/>
      <c r="BO302" s="80"/>
      <c r="BP302" s="81"/>
      <c r="BQ302" s="79"/>
      <c r="BR302" s="80"/>
      <c r="BS302" s="80"/>
      <c r="BT302" s="80"/>
      <c r="BU302" s="80"/>
      <c r="BV302" s="80"/>
      <c r="BW302" s="80"/>
      <c r="BX302" s="80"/>
      <c r="BY302" s="81"/>
      <c r="BZ302" s="90"/>
      <c r="CA302" s="91"/>
      <c r="CB302" s="91"/>
      <c r="CC302" s="91"/>
      <c r="CD302" s="91"/>
      <c r="CE302" s="91"/>
      <c r="CF302" s="91"/>
      <c r="CG302" s="91"/>
      <c r="CH302" s="92"/>
      <c r="CI302" s="87"/>
      <c r="CJ302" s="88"/>
      <c r="CK302" s="88"/>
      <c r="CL302" s="88"/>
      <c r="CM302" s="88"/>
      <c r="CN302" s="88"/>
      <c r="CO302" s="88"/>
      <c r="CP302" s="88"/>
      <c r="CQ302" s="88"/>
      <c r="CR302" s="88"/>
      <c r="CS302" s="89"/>
      <c r="CT302" s="87"/>
      <c r="CU302" s="88"/>
      <c r="CV302" s="88"/>
      <c r="CW302" s="88"/>
      <c r="CX302" s="88"/>
      <c r="CY302" s="88"/>
      <c r="CZ302" s="88"/>
      <c r="DA302" s="88"/>
      <c r="DB302" s="88"/>
      <c r="DC302" s="88"/>
      <c r="DD302" s="89"/>
      <c r="DE302" s="87"/>
      <c r="DF302" s="88"/>
      <c r="DG302" s="88"/>
      <c r="DH302" s="88"/>
      <c r="DI302" s="88"/>
      <c r="DJ302" s="88"/>
      <c r="DK302" s="88"/>
      <c r="DL302" s="88"/>
      <c r="DM302" s="88"/>
      <c r="DN302" s="88"/>
      <c r="DO302" s="89"/>
      <c r="DP302" s="87"/>
      <c r="DQ302" s="88"/>
      <c r="DR302" s="88"/>
      <c r="DS302" s="88"/>
      <c r="DT302" s="88"/>
      <c r="DU302" s="88"/>
      <c r="DV302" s="88"/>
      <c r="DW302" s="88"/>
      <c r="DX302" s="88"/>
      <c r="DY302" s="89"/>
      <c r="DZ302" s="87"/>
      <c r="EA302" s="88"/>
      <c r="EB302" s="88"/>
      <c r="EC302" s="88"/>
      <c r="ED302" s="88"/>
      <c r="EE302" s="88"/>
      <c r="EF302" s="88"/>
      <c r="EG302" s="88"/>
      <c r="EH302" s="88"/>
      <c r="EI302" s="89"/>
      <c r="EJ302" s="79"/>
      <c r="EK302" s="80"/>
      <c r="EL302" s="80"/>
      <c r="EM302" s="80"/>
      <c r="EN302" s="80"/>
      <c r="EO302" s="80"/>
      <c r="EP302" s="80"/>
      <c r="EQ302" s="80"/>
      <c r="ER302" s="80"/>
      <c r="ES302" s="81"/>
      <c r="ET302" s="87"/>
      <c r="EU302" s="88"/>
      <c r="EV302" s="88"/>
      <c r="EW302" s="88"/>
      <c r="EX302" s="88"/>
      <c r="EY302" s="88"/>
      <c r="EZ302" s="88"/>
      <c r="FA302" s="88"/>
      <c r="FB302" s="88"/>
      <c r="FC302" s="88"/>
      <c r="FD302" s="88"/>
      <c r="FE302" s="89"/>
    </row>
    <row r="303" spans="1:161" s="2" customFormat="1" ht="12.75">
      <c r="A303" s="150"/>
      <c r="B303" s="151"/>
      <c r="C303" s="151"/>
      <c r="D303" s="151"/>
      <c r="E303" s="151"/>
      <c r="F303" s="151"/>
      <c r="G303" s="151"/>
      <c r="H303" s="152"/>
      <c r="I303" s="159"/>
      <c r="J303" s="160"/>
      <c r="K303" s="160"/>
      <c r="L303" s="160"/>
      <c r="M303" s="160"/>
      <c r="N303" s="160"/>
      <c r="O303" s="160"/>
      <c r="P303" s="160"/>
      <c r="Q303" s="160"/>
      <c r="R303" s="161"/>
      <c r="S303" s="159"/>
      <c r="T303" s="160"/>
      <c r="U303" s="160"/>
      <c r="V303" s="160"/>
      <c r="W303" s="160"/>
      <c r="X303" s="160"/>
      <c r="Y303" s="160"/>
      <c r="Z303" s="160"/>
      <c r="AA303" s="160"/>
      <c r="AB303" s="161"/>
      <c r="AC303" s="159"/>
      <c r="AD303" s="160"/>
      <c r="AE303" s="160"/>
      <c r="AF303" s="160"/>
      <c r="AG303" s="160"/>
      <c r="AH303" s="160"/>
      <c r="AI303" s="160"/>
      <c r="AJ303" s="160"/>
      <c r="AK303" s="160"/>
      <c r="AL303" s="161"/>
      <c r="AM303" s="159"/>
      <c r="AN303" s="160"/>
      <c r="AO303" s="160"/>
      <c r="AP303" s="160"/>
      <c r="AQ303" s="160"/>
      <c r="AR303" s="160"/>
      <c r="AS303" s="160"/>
      <c r="AT303" s="160"/>
      <c r="AU303" s="160"/>
      <c r="AV303" s="161"/>
      <c r="AW303" s="159"/>
      <c r="AX303" s="160"/>
      <c r="AY303" s="160"/>
      <c r="AZ303" s="160"/>
      <c r="BA303" s="160"/>
      <c r="BB303" s="160"/>
      <c r="BC303" s="160"/>
      <c r="BD303" s="160"/>
      <c r="BE303" s="160"/>
      <c r="BF303" s="161"/>
      <c r="BG303" s="79"/>
      <c r="BH303" s="80"/>
      <c r="BI303" s="80"/>
      <c r="BJ303" s="80"/>
      <c r="BK303" s="80"/>
      <c r="BL303" s="80"/>
      <c r="BM303" s="80"/>
      <c r="BN303" s="80"/>
      <c r="BO303" s="80"/>
      <c r="BP303" s="81"/>
      <c r="BQ303" s="79"/>
      <c r="BR303" s="80"/>
      <c r="BS303" s="80"/>
      <c r="BT303" s="80"/>
      <c r="BU303" s="80"/>
      <c r="BV303" s="80"/>
      <c r="BW303" s="80"/>
      <c r="BX303" s="80"/>
      <c r="BY303" s="81"/>
      <c r="BZ303" s="90"/>
      <c r="CA303" s="91"/>
      <c r="CB303" s="91"/>
      <c r="CC303" s="91"/>
      <c r="CD303" s="91"/>
      <c r="CE303" s="91"/>
      <c r="CF303" s="91"/>
      <c r="CG303" s="91"/>
      <c r="CH303" s="92"/>
      <c r="CI303" s="87"/>
      <c r="CJ303" s="88"/>
      <c r="CK303" s="88"/>
      <c r="CL303" s="88"/>
      <c r="CM303" s="88"/>
      <c r="CN303" s="88"/>
      <c r="CO303" s="88"/>
      <c r="CP303" s="88"/>
      <c r="CQ303" s="88"/>
      <c r="CR303" s="88"/>
      <c r="CS303" s="89"/>
      <c r="CT303" s="87"/>
      <c r="CU303" s="88"/>
      <c r="CV303" s="88"/>
      <c r="CW303" s="88"/>
      <c r="CX303" s="88"/>
      <c r="CY303" s="88"/>
      <c r="CZ303" s="88"/>
      <c r="DA303" s="88"/>
      <c r="DB303" s="88"/>
      <c r="DC303" s="88"/>
      <c r="DD303" s="89"/>
      <c r="DE303" s="87"/>
      <c r="DF303" s="88"/>
      <c r="DG303" s="88"/>
      <c r="DH303" s="88"/>
      <c r="DI303" s="88"/>
      <c r="DJ303" s="88"/>
      <c r="DK303" s="88"/>
      <c r="DL303" s="88"/>
      <c r="DM303" s="88"/>
      <c r="DN303" s="88"/>
      <c r="DO303" s="89"/>
      <c r="DP303" s="87"/>
      <c r="DQ303" s="88"/>
      <c r="DR303" s="88"/>
      <c r="DS303" s="88"/>
      <c r="DT303" s="88"/>
      <c r="DU303" s="88"/>
      <c r="DV303" s="88"/>
      <c r="DW303" s="88"/>
      <c r="DX303" s="88"/>
      <c r="DY303" s="89"/>
      <c r="DZ303" s="87"/>
      <c r="EA303" s="88"/>
      <c r="EB303" s="88"/>
      <c r="EC303" s="88"/>
      <c r="ED303" s="88"/>
      <c r="EE303" s="88"/>
      <c r="EF303" s="88"/>
      <c r="EG303" s="88"/>
      <c r="EH303" s="88"/>
      <c r="EI303" s="89"/>
      <c r="EJ303" s="79"/>
      <c r="EK303" s="80"/>
      <c r="EL303" s="80"/>
      <c r="EM303" s="80"/>
      <c r="EN303" s="80"/>
      <c r="EO303" s="80"/>
      <c r="EP303" s="80"/>
      <c r="EQ303" s="80"/>
      <c r="ER303" s="80"/>
      <c r="ES303" s="81"/>
      <c r="ET303" s="87"/>
      <c r="EU303" s="88"/>
      <c r="EV303" s="88"/>
      <c r="EW303" s="88"/>
      <c r="EX303" s="88"/>
      <c r="EY303" s="88"/>
      <c r="EZ303" s="88"/>
      <c r="FA303" s="88"/>
      <c r="FB303" s="88"/>
      <c r="FC303" s="88"/>
      <c r="FD303" s="88"/>
      <c r="FE303" s="89"/>
    </row>
    <row r="304" spans="1:161" s="2" customFormat="1" ht="161.25" customHeight="1">
      <c r="A304" s="144" t="s">
        <v>517</v>
      </c>
      <c r="B304" s="145"/>
      <c r="C304" s="145"/>
      <c r="D304" s="145"/>
      <c r="E304" s="145"/>
      <c r="F304" s="145"/>
      <c r="G304" s="145"/>
      <c r="H304" s="146"/>
      <c r="I304" s="153" t="s">
        <v>379</v>
      </c>
      <c r="J304" s="154"/>
      <c r="K304" s="154"/>
      <c r="L304" s="154"/>
      <c r="M304" s="154"/>
      <c r="N304" s="154"/>
      <c r="O304" s="154"/>
      <c r="P304" s="154"/>
      <c r="Q304" s="154"/>
      <c r="R304" s="155"/>
      <c r="S304" s="153" t="s">
        <v>498</v>
      </c>
      <c r="T304" s="154"/>
      <c r="U304" s="154"/>
      <c r="V304" s="154"/>
      <c r="W304" s="154"/>
      <c r="X304" s="154"/>
      <c r="Y304" s="154"/>
      <c r="Z304" s="154"/>
      <c r="AA304" s="154"/>
      <c r="AB304" s="155"/>
      <c r="AC304" s="153" t="s">
        <v>375</v>
      </c>
      <c r="AD304" s="154"/>
      <c r="AE304" s="154"/>
      <c r="AF304" s="154"/>
      <c r="AG304" s="154"/>
      <c r="AH304" s="154"/>
      <c r="AI304" s="154"/>
      <c r="AJ304" s="154"/>
      <c r="AK304" s="154"/>
      <c r="AL304" s="155"/>
      <c r="AM304" s="153" t="s">
        <v>510</v>
      </c>
      <c r="AN304" s="154"/>
      <c r="AO304" s="154"/>
      <c r="AP304" s="154"/>
      <c r="AQ304" s="154"/>
      <c r="AR304" s="154"/>
      <c r="AS304" s="154"/>
      <c r="AT304" s="154"/>
      <c r="AU304" s="154"/>
      <c r="AV304" s="155"/>
      <c r="AW304" s="153"/>
      <c r="AX304" s="154"/>
      <c r="AY304" s="154"/>
      <c r="AZ304" s="154"/>
      <c r="BA304" s="154"/>
      <c r="BB304" s="154"/>
      <c r="BC304" s="154"/>
      <c r="BD304" s="154"/>
      <c r="BE304" s="154"/>
      <c r="BF304" s="155"/>
      <c r="BG304" s="79" t="s">
        <v>358</v>
      </c>
      <c r="BH304" s="80"/>
      <c r="BI304" s="80"/>
      <c r="BJ304" s="80"/>
      <c r="BK304" s="80"/>
      <c r="BL304" s="80"/>
      <c r="BM304" s="80"/>
      <c r="BN304" s="80"/>
      <c r="BO304" s="80"/>
      <c r="BP304" s="81"/>
      <c r="BQ304" s="79" t="s">
        <v>351</v>
      </c>
      <c r="BR304" s="80"/>
      <c r="BS304" s="80"/>
      <c r="BT304" s="80"/>
      <c r="BU304" s="80"/>
      <c r="BV304" s="80"/>
      <c r="BW304" s="80"/>
      <c r="BX304" s="80"/>
      <c r="BY304" s="81"/>
      <c r="BZ304" s="90"/>
      <c r="CA304" s="91"/>
      <c r="CB304" s="91"/>
      <c r="CC304" s="91"/>
      <c r="CD304" s="91"/>
      <c r="CE304" s="91"/>
      <c r="CF304" s="91"/>
      <c r="CG304" s="91"/>
      <c r="CH304" s="92"/>
      <c r="CI304" s="87"/>
      <c r="CJ304" s="88"/>
      <c r="CK304" s="88"/>
      <c r="CL304" s="88"/>
      <c r="CM304" s="88"/>
      <c r="CN304" s="88"/>
      <c r="CO304" s="88"/>
      <c r="CP304" s="88"/>
      <c r="CQ304" s="88"/>
      <c r="CR304" s="88"/>
      <c r="CS304" s="89"/>
      <c r="CT304" s="87">
        <v>6</v>
      </c>
      <c r="CU304" s="88"/>
      <c r="CV304" s="88"/>
      <c r="CW304" s="88"/>
      <c r="CX304" s="88"/>
      <c r="CY304" s="88"/>
      <c r="CZ304" s="88"/>
      <c r="DA304" s="88"/>
      <c r="DB304" s="88"/>
      <c r="DC304" s="88"/>
      <c r="DD304" s="89"/>
      <c r="DE304" s="64" t="s">
        <v>384</v>
      </c>
      <c r="DF304" s="65"/>
      <c r="DG304" s="65"/>
      <c r="DH304" s="65"/>
      <c r="DI304" s="65"/>
      <c r="DJ304" s="65"/>
      <c r="DK304" s="65"/>
      <c r="DL304" s="65"/>
      <c r="DM304" s="65"/>
      <c r="DN304" s="65"/>
      <c r="DO304" s="66"/>
      <c r="DP304" s="141"/>
      <c r="DQ304" s="142"/>
      <c r="DR304" s="142"/>
      <c r="DS304" s="142"/>
      <c r="DT304" s="142"/>
      <c r="DU304" s="142"/>
      <c r="DV304" s="142"/>
      <c r="DW304" s="142"/>
      <c r="DX304" s="142"/>
      <c r="DY304" s="143"/>
      <c r="DZ304" s="87"/>
      <c r="EA304" s="88"/>
      <c r="EB304" s="88"/>
      <c r="EC304" s="88"/>
      <c r="ED304" s="88"/>
      <c r="EE304" s="88"/>
      <c r="EF304" s="88"/>
      <c r="EG304" s="88"/>
      <c r="EH304" s="88"/>
      <c r="EI304" s="89"/>
      <c r="EJ304" s="79"/>
      <c r="EK304" s="80"/>
      <c r="EL304" s="80"/>
      <c r="EM304" s="80"/>
      <c r="EN304" s="80"/>
      <c r="EO304" s="80"/>
      <c r="EP304" s="80"/>
      <c r="EQ304" s="80"/>
      <c r="ER304" s="80"/>
      <c r="ES304" s="81"/>
      <c r="ET304" s="87"/>
      <c r="EU304" s="88"/>
      <c r="EV304" s="88"/>
      <c r="EW304" s="88"/>
      <c r="EX304" s="88"/>
      <c r="EY304" s="88"/>
      <c r="EZ304" s="88"/>
      <c r="FA304" s="88"/>
      <c r="FB304" s="88"/>
      <c r="FC304" s="88"/>
      <c r="FD304" s="88"/>
      <c r="FE304" s="89"/>
    </row>
    <row r="305" spans="1:161" s="2" customFormat="1" ht="12.75">
      <c r="A305" s="147"/>
      <c r="B305" s="148"/>
      <c r="C305" s="148"/>
      <c r="D305" s="148"/>
      <c r="E305" s="148"/>
      <c r="F305" s="148"/>
      <c r="G305" s="148"/>
      <c r="H305" s="149"/>
      <c r="I305" s="156"/>
      <c r="J305" s="157"/>
      <c r="K305" s="157"/>
      <c r="L305" s="157"/>
      <c r="M305" s="157"/>
      <c r="N305" s="157"/>
      <c r="O305" s="157"/>
      <c r="P305" s="157"/>
      <c r="Q305" s="157"/>
      <c r="R305" s="158"/>
      <c r="S305" s="156"/>
      <c r="T305" s="157"/>
      <c r="U305" s="157"/>
      <c r="V305" s="157"/>
      <c r="W305" s="157"/>
      <c r="X305" s="157"/>
      <c r="Y305" s="157"/>
      <c r="Z305" s="157"/>
      <c r="AA305" s="157"/>
      <c r="AB305" s="158"/>
      <c r="AC305" s="156"/>
      <c r="AD305" s="157"/>
      <c r="AE305" s="157"/>
      <c r="AF305" s="157"/>
      <c r="AG305" s="157"/>
      <c r="AH305" s="157"/>
      <c r="AI305" s="157"/>
      <c r="AJ305" s="157"/>
      <c r="AK305" s="157"/>
      <c r="AL305" s="158"/>
      <c r="AM305" s="156"/>
      <c r="AN305" s="157"/>
      <c r="AO305" s="157"/>
      <c r="AP305" s="157"/>
      <c r="AQ305" s="157"/>
      <c r="AR305" s="157"/>
      <c r="AS305" s="157"/>
      <c r="AT305" s="157"/>
      <c r="AU305" s="157"/>
      <c r="AV305" s="158"/>
      <c r="AW305" s="156"/>
      <c r="AX305" s="157"/>
      <c r="AY305" s="157"/>
      <c r="AZ305" s="157"/>
      <c r="BA305" s="157"/>
      <c r="BB305" s="157"/>
      <c r="BC305" s="157"/>
      <c r="BD305" s="157"/>
      <c r="BE305" s="157"/>
      <c r="BF305" s="158"/>
      <c r="BG305" s="79"/>
      <c r="BH305" s="80"/>
      <c r="BI305" s="80"/>
      <c r="BJ305" s="80"/>
      <c r="BK305" s="80"/>
      <c r="BL305" s="80"/>
      <c r="BM305" s="80"/>
      <c r="BN305" s="80"/>
      <c r="BO305" s="80"/>
      <c r="BP305" s="81"/>
      <c r="BQ305" s="79"/>
      <c r="BR305" s="80"/>
      <c r="BS305" s="80"/>
      <c r="BT305" s="80"/>
      <c r="BU305" s="80"/>
      <c r="BV305" s="80"/>
      <c r="BW305" s="80"/>
      <c r="BX305" s="80"/>
      <c r="BY305" s="81"/>
      <c r="BZ305" s="90"/>
      <c r="CA305" s="91"/>
      <c r="CB305" s="91"/>
      <c r="CC305" s="91"/>
      <c r="CD305" s="91"/>
      <c r="CE305" s="91"/>
      <c r="CF305" s="91"/>
      <c r="CG305" s="91"/>
      <c r="CH305" s="92"/>
      <c r="CI305" s="87"/>
      <c r="CJ305" s="88"/>
      <c r="CK305" s="88"/>
      <c r="CL305" s="88"/>
      <c r="CM305" s="88"/>
      <c r="CN305" s="88"/>
      <c r="CO305" s="88"/>
      <c r="CP305" s="88"/>
      <c r="CQ305" s="88"/>
      <c r="CR305" s="88"/>
      <c r="CS305" s="89"/>
      <c r="CT305" s="87"/>
      <c r="CU305" s="88"/>
      <c r="CV305" s="88"/>
      <c r="CW305" s="88"/>
      <c r="CX305" s="88"/>
      <c r="CY305" s="88"/>
      <c r="CZ305" s="88"/>
      <c r="DA305" s="88"/>
      <c r="DB305" s="88"/>
      <c r="DC305" s="88"/>
      <c r="DD305" s="89"/>
      <c r="DE305" s="87"/>
      <c r="DF305" s="88"/>
      <c r="DG305" s="88"/>
      <c r="DH305" s="88"/>
      <c r="DI305" s="88"/>
      <c r="DJ305" s="88"/>
      <c r="DK305" s="88"/>
      <c r="DL305" s="88"/>
      <c r="DM305" s="88"/>
      <c r="DN305" s="88"/>
      <c r="DO305" s="89"/>
      <c r="DP305" s="87"/>
      <c r="DQ305" s="88"/>
      <c r="DR305" s="88"/>
      <c r="DS305" s="88"/>
      <c r="DT305" s="88"/>
      <c r="DU305" s="88"/>
      <c r="DV305" s="88"/>
      <c r="DW305" s="88"/>
      <c r="DX305" s="88"/>
      <c r="DY305" s="89"/>
      <c r="DZ305" s="87"/>
      <c r="EA305" s="88"/>
      <c r="EB305" s="88"/>
      <c r="EC305" s="88"/>
      <c r="ED305" s="88"/>
      <c r="EE305" s="88"/>
      <c r="EF305" s="88"/>
      <c r="EG305" s="88"/>
      <c r="EH305" s="88"/>
      <c r="EI305" s="89"/>
      <c r="EJ305" s="79"/>
      <c r="EK305" s="80"/>
      <c r="EL305" s="80"/>
      <c r="EM305" s="80"/>
      <c r="EN305" s="80"/>
      <c r="EO305" s="80"/>
      <c r="EP305" s="80"/>
      <c r="EQ305" s="80"/>
      <c r="ER305" s="80"/>
      <c r="ES305" s="81"/>
      <c r="ET305" s="87"/>
      <c r="EU305" s="88"/>
      <c r="EV305" s="88"/>
      <c r="EW305" s="88"/>
      <c r="EX305" s="88"/>
      <c r="EY305" s="88"/>
      <c r="EZ305" s="88"/>
      <c r="FA305" s="88"/>
      <c r="FB305" s="88"/>
      <c r="FC305" s="88"/>
      <c r="FD305" s="88"/>
      <c r="FE305" s="89"/>
    </row>
    <row r="306" spans="1:161" s="2" customFormat="1" ht="12.75">
      <c r="A306" s="150"/>
      <c r="B306" s="151"/>
      <c r="C306" s="151"/>
      <c r="D306" s="151"/>
      <c r="E306" s="151"/>
      <c r="F306" s="151"/>
      <c r="G306" s="151"/>
      <c r="H306" s="152"/>
      <c r="I306" s="159"/>
      <c r="J306" s="160"/>
      <c r="K306" s="160"/>
      <c r="L306" s="160"/>
      <c r="M306" s="160"/>
      <c r="N306" s="160"/>
      <c r="O306" s="160"/>
      <c r="P306" s="160"/>
      <c r="Q306" s="160"/>
      <c r="R306" s="161"/>
      <c r="S306" s="159"/>
      <c r="T306" s="160"/>
      <c r="U306" s="160"/>
      <c r="V306" s="160"/>
      <c r="W306" s="160"/>
      <c r="X306" s="160"/>
      <c r="Y306" s="160"/>
      <c r="Z306" s="160"/>
      <c r="AA306" s="160"/>
      <c r="AB306" s="161"/>
      <c r="AC306" s="159"/>
      <c r="AD306" s="160"/>
      <c r="AE306" s="160"/>
      <c r="AF306" s="160"/>
      <c r="AG306" s="160"/>
      <c r="AH306" s="160"/>
      <c r="AI306" s="160"/>
      <c r="AJ306" s="160"/>
      <c r="AK306" s="160"/>
      <c r="AL306" s="161"/>
      <c r="AM306" s="159"/>
      <c r="AN306" s="160"/>
      <c r="AO306" s="160"/>
      <c r="AP306" s="160"/>
      <c r="AQ306" s="160"/>
      <c r="AR306" s="160"/>
      <c r="AS306" s="160"/>
      <c r="AT306" s="160"/>
      <c r="AU306" s="160"/>
      <c r="AV306" s="161"/>
      <c r="AW306" s="159"/>
      <c r="AX306" s="160"/>
      <c r="AY306" s="160"/>
      <c r="AZ306" s="160"/>
      <c r="BA306" s="160"/>
      <c r="BB306" s="160"/>
      <c r="BC306" s="160"/>
      <c r="BD306" s="160"/>
      <c r="BE306" s="160"/>
      <c r="BF306" s="161"/>
      <c r="BG306" s="79"/>
      <c r="BH306" s="80"/>
      <c r="BI306" s="80"/>
      <c r="BJ306" s="80"/>
      <c r="BK306" s="80"/>
      <c r="BL306" s="80"/>
      <c r="BM306" s="80"/>
      <c r="BN306" s="80"/>
      <c r="BO306" s="80"/>
      <c r="BP306" s="81"/>
      <c r="BQ306" s="79"/>
      <c r="BR306" s="80"/>
      <c r="BS306" s="80"/>
      <c r="BT306" s="80"/>
      <c r="BU306" s="80"/>
      <c r="BV306" s="80"/>
      <c r="BW306" s="80"/>
      <c r="BX306" s="80"/>
      <c r="BY306" s="81"/>
      <c r="BZ306" s="90"/>
      <c r="CA306" s="91"/>
      <c r="CB306" s="91"/>
      <c r="CC306" s="91"/>
      <c r="CD306" s="91"/>
      <c r="CE306" s="91"/>
      <c r="CF306" s="91"/>
      <c r="CG306" s="91"/>
      <c r="CH306" s="92"/>
      <c r="CI306" s="87"/>
      <c r="CJ306" s="88"/>
      <c r="CK306" s="88"/>
      <c r="CL306" s="88"/>
      <c r="CM306" s="88"/>
      <c r="CN306" s="88"/>
      <c r="CO306" s="88"/>
      <c r="CP306" s="88"/>
      <c r="CQ306" s="88"/>
      <c r="CR306" s="88"/>
      <c r="CS306" s="89"/>
      <c r="CT306" s="87"/>
      <c r="CU306" s="88"/>
      <c r="CV306" s="88"/>
      <c r="CW306" s="88"/>
      <c r="CX306" s="88"/>
      <c r="CY306" s="88"/>
      <c r="CZ306" s="88"/>
      <c r="DA306" s="88"/>
      <c r="DB306" s="88"/>
      <c r="DC306" s="88"/>
      <c r="DD306" s="89"/>
      <c r="DE306" s="87"/>
      <c r="DF306" s="88"/>
      <c r="DG306" s="88"/>
      <c r="DH306" s="88"/>
      <c r="DI306" s="88"/>
      <c r="DJ306" s="88"/>
      <c r="DK306" s="88"/>
      <c r="DL306" s="88"/>
      <c r="DM306" s="88"/>
      <c r="DN306" s="88"/>
      <c r="DO306" s="89"/>
      <c r="DP306" s="87"/>
      <c r="DQ306" s="88"/>
      <c r="DR306" s="88"/>
      <c r="DS306" s="88"/>
      <c r="DT306" s="88"/>
      <c r="DU306" s="88"/>
      <c r="DV306" s="88"/>
      <c r="DW306" s="88"/>
      <c r="DX306" s="88"/>
      <c r="DY306" s="89"/>
      <c r="DZ306" s="87"/>
      <c r="EA306" s="88"/>
      <c r="EB306" s="88"/>
      <c r="EC306" s="88"/>
      <c r="ED306" s="88"/>
      <c r="EE306" s="88"/>
      <c r="EF306" s="88"/>
      <c r="EG306" s="88"/>
      <c r="EH306" s="88"/>
      <c r="EI306" s="89"/>
      <c r="EJ306" s="79"/>
      <c r="EK306" s="80"/>
      <c r="EL306" s="80"/>
      <c r="EM306" s="80"/>
      <c r="EN306" s="80"/>
      <c r="EO306" s="80"/>
      <c r="EP306" s="80"/>
      <c r="EQ306" s="80"/>
      <c r="ER306" s="80"/>
      <c r="ES306" s="81"/>
      <c r="ET306" s="87"/>
      <c r="EU306" s="88"/>
      <c r="EV306" s="88"/>
      <c r="EW306" s="88"/>
      <c r="EX306" s="88"/>
      <c r="EY306" s="88"/>
      <c r="EZ306" s="88"/>
      <c r="FA306" s="88"/>
      <c r="FB306" s="88"/>
      <c r="FC306" s="88"/>
      <c r="FD306" s="88"/>
      <c r="FE306" s="89"/>
    </row>
    <row r="307" spans="1:161" s="2" customFormat="1" ht="161.25" customHeight="1">
      <c r="A307" s="144" t="s">
        <v>391</v>
      </c>
      <c r="B307" s="145"/>
      <c r="C307" s="145"/>
      <c r="D307" s="145"/>
      <c r="E307" s="145"/>
      <c r="F307" s="145"/>
      <c r="G307" s="145"/>
      <c r="H307" s="146"/>
      <c r="I307" s="153" t="s">
        <v>392</v>
      </c>
      <c r="J307" s="154"/>
      <c r="K307" s="154"/>
      <c r="L307" s="154"/>
      <c r="M307" s="154"/>
      <c r="N307" s="154"/>
      <c r="O307" s="154"/>
      <c r="P307" s="154"/>
      <c r="Q307" s="154"/>
      <c r="R307" s="155"/>
      <c r="S307" s="153" t="s">
        <v>393</v>
      </c>
      <c r="T307" s="154"/>
      <c r="U307" s="154"/>
      <c r="V307" s="154"/>
      <c r="W307" s="154"/>
      <c r="X307" s="154"/>
      <c r="Y307" s="154"/>
      <c r="Z307" s="154"/>
      <c r="AA307" s="154"/>
      <c r="AB307" s="155"/>
      <c r="AC307" s="153" t="s">
        <v>375</v>
      </c>
      <c r="AD307" s="154"/>
      <c r="AE307" s="154"/>
      <c r="AF307" s="154"/>
      <c r="AG307" s="154"/>
      <c r="AH307" s="154"/>
      <c r="AI307" s="154"/>
      <c r="AJ307" s="154"/>
      <c r="AK307" s="154"/>
      <c r="AL307" s="155"/>
      <c r="AM307" s="153" t="s">
        <v>388</v>
      </c>
      <c r="AN307" s="154"/>
      <c r="AO307" s="154"/>
      <c r="AP307" s="154"/>
      <c r="AQ307" s="154"/>
      <c r="AR307" s="154"/>
      <c r="AS307" s="154"/>
      <c r="AT307" s="154"/>
      <c r="AU307" s="154"/>
      <c r="AV307" s="155"/>
      <c r="AW307" s="153"/>
      <c r="AX307" s="154"/>
      <c r="AY307" s="154"/>
      <c r="AZ307" s="154"/>
      <c r="BA307" s="154"/>
      <c r="BB307" s="154"/>
      <c r="BC307" s="154"/>
      <c r="BD307" s="154"/>
      <c r="BE307" s="154"/>
      <c r="BF307" s="155"/>
      <c r="BG307" s="79" t="s">
        <v>358</v>
      </c>
      <c r="BH307" s="80"/>
      <c r="BI307" s="80"/>
      <c r="BJ307" s="80"/>
      <c r="BK307" s="80"/>
      <c r="BL307" s="80"/>
      <c r="BM307" s="80"/>
      <c r="BN307" s="80"/>
      <c r="BO307" s="80"/>
      <c r="BP307" s="81"/>
      <c r="BQ307" s="79" t="s">
        <v>394</v>
      </c>
      <c r="BR307" s="80"/>
      <c r="BS307" s="80"/>
      <c r="BT307" s="80"/>
      <c r="BU307" s="80"/>
      <c r="BV307" s="80"/>
      <c r="BW307" s="80"/>
      <c r="BX307" s="80"/>
      <c r="BY307" s="81"/>
      <c r="BZ307" s="90"/>
      <c r="CA307" s="91"/>
      <c r="CB307" s="91"/>
      <c r="CC307" s="91"/>
      <c r="CD307" s="91"/>
      <c r="CE307" s="91"/>
      <c r="CF307" s="91"/>
      <c r="CG307" s="91"/>
      <c r="CH307" s="92"/>
      <c r="CI307" s="87">
        <v>3350</v>
      </c>
      <c r="CJ307" s="88"/>
      <c r="CK307" s="88"/>
      <c r="CL307" s="88"/>
      <c r="CM307" s="88"/>
      <c r="CN307" s="88"/>
      <c r="CO307" s="88"/>
      <c r="CP307" s="88"/>
      <c r="CQ307" s="88"/>
      <c r="CR307" s="88"/>
      <c r="CS307" s="89"/>
      <c r="CT307" s="87"/>
      <c r="CU307" s="88"/>
      <c r="CV307" s="88"/>
      <c r="CW307" s="88"/>
      <c r="CX307" s="88"/>
      <c r="CY307" s="88"/>
      <c r="CZ307" s="88"/>
      <c r="DA307" s="88"/>
      <c r="DB307" s="88"/>
      <c r="DC307" s="88"/>
      <c r="DD307" s="89"/>
      <c r="DE307" s="64" t="s">
        <v>555</v>
      </c>
      <c r="DF307" s="65"/>
      <c r="DG307" s="65"/>
      <c r="DH307" s="65"/>
      <c r="DI307" s="65"/>
      <c r="DJ307" s="65"/>
      <c r="DK307" s="65"/>
      <c r="DL307" s="65"/>
      <c r="DM307" s="65"/>
      <c r="DN307" s="65"/>
      <c r="DO307" s="66"/>
      <c r="DP307" s="141"/>
      <c r="DQ307" s="142"/>
      <c r="DR307" s="142"/>
      <c r="DS307" s="142"/>
      <c r="DT307" s="142"/>
      <c r="DU307" s="142"/>
      <c r="DV307" s="142"/>
      <c r="DW307" s="142"/>
      <c r="DX307" s="142"/>
      <c r="DY307" s="143"/>
      <c r="DZ307" s="87"/>
      <c r="EA307" s="88"/>
      <c r="EB307" s="88"/>
      <c r="EC307" s="88"/>
      <c r="ED307" s="88"/>
      <c r="EE307" s="88"/>
      <c r="EF307" s="88"/>
      <c r="EG307" s="88"/>
      <c r="EH307" s="88"/>
      <c r="EI307" s="89"/>
      <c r="EJ307" s="79"/>
      <c r="EK307" s="80"/>
      <c r="EL307" s="80"/>
      <c r="EM307" s="80"/>
      <c r="EN307" s="80"/>
      <c r="EO307" s="80"/>
      <c r="EP307" s="80"/>
      <c r="EQ307" s="80"/>
      <c r="ER307" s="80"/>
      <c r="ES307" s="81"/>
      <c r="ET307" s="87"/>
      <c r="EU307" s="88"/>
      <c r="EV307" s="88"/>
      <c r="EW307" s="88"/>
      <c r="EX307" s="88"/>
      <c r="EY307" s="88"/>
      <c r="EZ307" s="88"/>
      <c r="FA307" s="88"/>
      <c r="FB307" s="88"/>
      <c r="FC307" s="88"/>
      <c r="FD307" s="88"/>
      <c r="FE307" s="89"/>
    </row>
    <row r="308" spans="1:161" s="2" customFormat="1" ht="12.75">
      <c r="A308" s="147"/>
      <c r="B308" s="148"/>
      <c r="C308" s="148"/>
      <c r="D308" s="148"/>
      <c r="E308" s="148"/>
      <c r="F308" s="148"/>
      <c r="G308" s="148"/>
      <c r="H308" s="149"/>
      <c r="I308" s="156"/>
      <c r="J308" s="157"/>
      <c r="K308" s="157"/>
      <c r="L308" s="157"/>
      <c r="M308" s="157"/>
      <c r="N308" s="157"/>
      <c r="O308" s="157"/>
      <c r="P308" s="157"/>
      <c r="Q308" s="157"/>
      <c r="R308" s="158"/>
      <c r="S308" s="156"/>
      <c r="T308" s="157"/>
      <c r="U308" s="157"/>
      <c r="V308" s="157"/>
      <c r="W308" s="157"/>
      <c r="X308" s="157"/>
      <c r="Y308" s="157"/>
      <c r="Z308" s="157"/>
      <c r="AA308" s="157"/>
      <c r="AB308" s="158"/>
      <c r="AC308" s="156"/>
      <c r="AD308" s="157"/>
      <c r="AE308" s="157"/>
      <c r="AF308" s="157"/>
      <c r="AG308" s="157"/>
      <c r="AH308" s="157"/>
      <c r="AI308" s="157"/>
      <c r="AJ308" s="157"/>
      <c r="AK308" s="157"/>
      <c r="AL308" s="158"/>
      <c r="AM308" s="156"/>
      <c r="AN308" s="157"/>
      <c r="AO308" s="157"/>
      <c r="AP308" s="157"/>
      <c r="AQ308" s="157"/>
      <c r="AR308" s="157"/>
      <c r="AS308" s="157"/>
      <c r="AT308" s="157"/>
      <c r="AU308" s="157"/>
      <c r="AV308" s="158"/>
      <c r="AW308" s="156"/>
      <c r="AX308" s="157"/>
      <c r="AY308" s="157"/>
      <c r="AZ308" s="157"/>
      <c r="BA308" s="157"/>
      <c r="BB308" s="157"/>
      <c r="BC308" s="157"/>
      <c r="BD308" s="157"/>
      <c r="BE308" s="157"/>
      <c r="BF308" s="158"/>
      <c r="BG308" s="79"/>
      <c r="BH308" s="80"/>
      <c r="BI308" s="80"/>
      <c r="BJ308" s="80"/>
      <c r="BK308" s="80"/>
      <c r="BL308" s="80"/>
      <c r="BM308" s="80"/>
      <c r="BN308" s="80"/>
      <c r="BO308" s="80"/>
      <c r="BP308" s="81"/>
      <c r="BQ308" s="79"/>
      <c r="BR308" s="80"/>
      <c r="BS308" s="80"/>
      <c r="BT308" s="80"/>
      <c r="BU308" s="80"/>
      <c r="BV308" s="80"/>
      <c r="BW308" s="80"/>
      <c r="BX308" s="80"/>
      <c r="BY308" s="81"/>
      <c r="BZ308" s="90"/>
      <c r="CA308" s="91"/>
      <c r="CB308" s="91"/>
      <c r="CC308" s="91"/>
      <c r="CD308" s="91"/>
      <c r="CE308" s="91"/>
      <c r="CF308" s="91"/>
      <c r="CG308" s="91"/>
      <c r="CH308" s="92"/>
      <c r="CI308" s="87"/>
      <c r="CJ308" s="88"/>
      <c r="CK308" s="88"/>
      <c r="CL308" s="88"/>
      <c r="CM308" s="88"/>
      <c r="CN308" s="88"/>
      <c r="CO308" s="88"/>
      <c r="CP308" s="88"/>
      <c r="CQ308" s="88"/>
      <c r="CR308" s="88"/>
      <c r="CS308" s="89"/>
      <c r="CT308" s="87"/>
      <c r="CU308" s="88"/>
      <c r="CV308" s="88"/>
      <c r="CW308" s="88"/>
      <c r="CX308" s="88"/>
      <c r="CY308" s="88"/>
      <c r="CZ308" s="88"/>
      <c r="DA308" s="88"/>
      <c r="DB308" s="88"/>
      <c r="DC308" s="88"/>
      <c r="DD308" s="89"/>
      <c r="DE308" s="87"/>
      <c r="DF308" s="88"/>
      <c r="DG308" s="88"/>
      <c r="DH308" s="88"/>
      <c r="DI308" s="88"/>
      <c r="DJ308" s="88"/>
      <c r="DK308" s="88"/>
      <c r="DL308" s="88"/>
      <c r="DM308" s="88"/>
      <c r="DN308" s="88"/>
      <c r="DO308" s="89"/>
      <c r="DP308" s="87"/>
      <c r="DQ308" s="88"/>
      <c r="DR308" s="88"/>
      <c r="DS308" s="88"/>
      <c r="DT308" s="88"/>
      <c r="DU308" s="88"/>
      <c r="DV308" s="88"/>
      <c r="DW308" s="88"/>
      <c r="DX308" s="88"/>
      <c r="DY308" s="89"/>
      <c r="DZ308" s="87"/>
      <c r="EA308" s="88"/>
      <c r="EB308" s="88"/>
      <c r="EC308" s="88"/>
      <c r="ED308" s="88"/>
      <c r="EE308" s="88"/>
      <c r="EF308" s="88"/>
      <c r="EG308" s="88"/>
      <c r="EH308" s="88"/>
      <c r="EI308" s="89"/>
      <c r="EJ308" s="79"/>
      <c r="EK308" s="80"/>
      <c r="EL308" s="80"/>
      <c r="EM308" s="80"/>
      <c r="EN308" s="80"/>
      <c r="EO308" s="80"/>
      <c r="EP308" s="80"/>
      <c r="EQ308" s="80"/>
      <c r="ER308" s="80"/>
      <c r="ES308" s="81"/>
      <c r="ET308" s="87"/>
      <c r="EU308" s="88"/>
      <c r="EV308" s="88"/>
      <c r="EW308" s="88"/>
      <c r="EX308" s="88"/>
      <c r="EY308" s="88"/>
      <c r="EZ308" s="88"/>
      <c r="FA308" s="88"/>
      <c r="FB308" s="88"/>
      <c r="FC308" s="88"/>
      <c r="FD308" s="88"/>
      <c r="FE308" s="89"/>
    </row>
    <row r="309" spans="1:161" s="2" customFormat="1" ht="12.75">
      <c r="A309" s="150"/>
      <c r="B309" s="151"/>
      <c r="C309" s="151"/>
      <c r="D309" s="151"/>
      <c r="E309" s="151"/>
      <c r="F309" s="151"/>
      <c r="G309" s="151"/>
      <c r="H309" s="152"/>
      <c r="I309" s="159"/>
      <c r="J309" s="160"/>
      <c r="K309" s="160"/>
      <c r="L309" s="160"/>
      <c r="M309" s="160"/>
      <c r="N309" s="160"/>
      <c r="O309" s="160"/>
      <c r="P309" s="160"/>
      <c r="Q309" s="160"/>
      <c r="R309" s="161"/>
      <c r="S309" s="159"/>
      <c r="T309" s="160"/>
      <c r="U309" s="160"/>
      <c r="V309" s="160"/>
      <c r="W309" s="160"/>
      <c r="X309" s="160"/>
      <c r="Y309" s="160"/>
      <c r="Z309" s="160"/>
      <c r="AA309" s="160"/>
      <c r="AB309" s="161"/>
      <c r="AC309" s="159"/>
      <c r="AD309" s="160"/>
      <c r="AE309" s="160"/>
      <c r="AF309" s="160"/>
      <c r="AG309" s="160"/>
      <c r="AH309" s="160"/>
      <c r="AI309" s="160"/>
      <c r="AJ309" s="160"/>
      <c r="AK309" s="160"/>
      <c r="AL309" s="161"/>
      <c r="AM309" s="159"/>
      <c r="AN309" s="160"/>
      <c r="AO309" s="160"/>
      <c r="AP309" s="160"/>
      <c r="AQ309" s="160"/>
      <c r="AR309" s="160"/>
      <c r="AS309" s="160"/>
      <c r="AT309" s="160"/>
      <c r="AU309" s="160"/>
      <c r="AV309" s="161"/>
      <c r="AW309" s="159"/>
      <c r="AX309" s="160"/>
      <c r="AY309" s="160"/>
      <c r="AZ309" s="160"/>
      <c r="BA309" s="160"/>
      <c r="BB309" s="160"/>
      <c r="BC309" s="160"/>
      <c r="BD309" s="160"/>
      <c r="BE309" s="160"/>
      <c r="BF309" s="161"/>
      <c r="BG309" s="79"/>
      <c r="BH309" s="80"/>
      <c r="BI309" s="80"/>
      <c r="BJ309" s="80"/>
      <c r="BK309" s="80"/>
      <c r="BL309" s="80"/>
      <c r="BM309" s="80"/>
      <c r="BN309" s="80"/>
      <c r="BO309" s="80"/>
      <c r="BP309" s="81"/>
      <c r="BQ309" s="79"/>
      <c r="BR309" s="80"/>
      <c r="BS309" s="80"/>
      <c r="BT309" s="80"/>
      <c r="BU309" s="80"/>
      <c r="BV309" s="80"/>
      <c r="BW309" s="80"/>
      <c r="BX309" s="80"/>
      <c r="BY309" s="81"/>
      <c r="BZ309" s="90"/>
      <c r="CA309" s="91"/>
      <c r="CB309" s="91"/>
      <c r="CC309" s="91"/>
      <c r="CD309" s="91"/>
      <c r="CE309" s="91"/>
      <c r="CF309" s="91"/>
      <c r="CG309" s="91"/>
      <c r="CH309" s="92"/>
      <c r="CI309" s="87"/>
      <c r="CJ309" s="88"/>
      <c r="CK309" s="88"/>
      <c r="CL309" s="88"/>
      <c r="CM309" s="88"/>
      <c r="CN309" s="88"/>
      <c r="CO309" s="88"/>
      <c r="CP309" s="88"/>
      <c r="CQ309" s="88"/>
      <c r="CR309" s="88"/>
      <c r="CS309" s="89"/>
      <c r="CT309" s="87"/>
      <c r="CU309" s="88"/>
      <c r="CV309" s="88"/>
      <c r="CW309" s="88"/>
      <c r="CX309" s="88"/>
      <c r="CY309" s="88"/>
      <c r="CZ309" s="88"/>
      <c r="DA309" s="88"/>
      <c r="DB309" s="88"/>
      <c r="DC309" s="88"/>
      <c r="DD309" s="89"/>
      <c r="DE309" s="87"/>
      <c r="DF309" s="88"/>
      <c r="DG309" s="88"/>
      <c r="DH309" s="88"/>
      <c r="DI309" s="88"/>
      <c r="DJ309" s="88"/>
      <c r="DK309" s="88"/>
      <c r="DL309" s="88"/>
      <c r="DM309" s="88"/>
      <c r="DN309" s="88"/>
      <c r="DO309" s="89"/>
      <c r="DP309" s="87"/>
      <c r="DQ309" s="88"/>
      <c r="DR309" s="88"/>
      <c r="DS309" s="88"/>
      <c r="DT309" s="88"/>
      <c r="DU309" s="88"/>
      <c r="DV309" s="88"/>
      <c r="DW309" s="88"/>
      <c r="DX309" s="88"/>
      <c r="DY309" s="89"/>
      <c r="DZ309" s="87"/>
      <c r="EA309" s="88"/>
      <c r="EB309" s="88"/>
      <c r="EC309" s="88"/>
      <c r="ED309" s="88"/>
      <c r="EE309" s="88"/>
      <c r="EF309" s="88"/>
      <c r="EG309" s="88"/>
      <c r="EH309" s="88"/>
      <c r="EI309" s="89"/>
      <c r="EJ309" s="79"/>
      <c r="EK309" s="80"/>
      <c r="EL309" s="80"/>
      <c r="EM309" s="80"/>
      <c r="EN309" s="80"/>
      <c r="EO309" s="80"/>
      <c r="EP309" s="80"/>
      <c r="EQ309" s="80"/>
      <c r="ER309" s="80"/>
      <c r="ES309" s="81"/>
      <c r="ET309" s="87"/>
      <c r="EU309" s="88"/>
      <c r="EV309" s="88"/>
      <c r="EW309" s="88"/>
      <c r="EX309" s="88"/>
      <c r="EY309" s="88"/>
      <c r="EZ309" s="88"/>
      <c r="FA309" s="88"/>
      <c r="FB309" s="88"/>
      <c r="FC309" s="88"/>
      <c r="FD309" s="88"/>
      <c r="FE309" s="89"/>
    </row>
    <row r="310" spans="1:161" s="2" customFormat="1" ht="161.25" customHeight="1">
      <c r="A310" s="144" t="s">
        <v>521</v>
      </c>
      <c r="B310" s="145"/>
      <c r="C310" s="145"/>
      <c r="D310" s="145"/>
      <c r="E310" s="145"/>
      <c r="F310" s="145"/>
      <c r="G310" s="145"/>
      <c r="H310" s="146"/>
      <c r="I310" s="153" t="s">
        <v>392</v>
      </c>
      <c r="J310" s="154"/>
      <c r="K310" s="154"/>
      <c r="L310" s="154"/>
      <c r="M310" s="154"/>
      <c r="N310" s="154"/>
      <c r="O310" s="154"/>
      <c r="P310" s="154"/>
      <c r="Q310" s="154"/>
      <c r="R310" s="155"/>
      <c r="S310" s="153" t="s">
        <v>393</v>
      </c>
      <c r="T310" s="154"/>
      <c r="U310" s="154"/>
      <c r="V310" s="154"/>
      <c r="W310" s="154"/>
      <c r="X310" s="154"/>
      <c r="Y310" s="154"/>
      <c r="Z310" s="154"/>
      <c r="AA310" s="154"/>
      <c r="AB310" s="155"/>
      <c r="AC310" s="153" t="s">
        <v>375</v>
      </c>
      <c r="AD310" s="154"/>
      <c r="AE310" s="154"/>
      <c r="AF310" s="154"/>
      <c r="AG310" s="154"/>
      <c r="AH310" s="154"/>
      <c r="AI310" s="154"/>
      <c r="AJ310" s="154"/>
      <c r="AK310" s="154"/>
      <c r="AL310" s="155"/>
      <c r="AM310" s="153" t="s">
        <v>522</v>
      </c>
      <c r="AN310" s="154"/>
      <c r="AO310" s="154"/>
      <c r="AP310" s="154"/>
      <c r="AQ310" s="154"/>
      <c r="AR310" s="154"/>
      <c r="AS310" s="154"/>
      <c r="AT310" s="154"/>
      <c r="AU310" s="154"/>
      <c r="AV310" s="155"/>
      <c r="AW310" s="153"/>
      <c r="AX310" s="154"/>
      <c r="AY310" s="154"/>
      <c r="AZ310" s="154"/>
      <c r="BA310" s="154"/>
      <c r="BB310" s="154"/>
      <c r="BC310" s="154"/>
      <c r="BD310" s="154"/>
      <c r="BE310" s="154"/>
      <c r="BF310" s="155"/>
      <c r="BG310" s="79" t="s">
        <v>358</v>
      </c>
      <c r="BH310" s="80"/>
      <c r="BI310" s="80"/>
      <c r="BJ310" s="80"/>
      <c r="BK310" s="80"/>
      <c r="BL310" s="80"/>
      <c r="BM310" s="80"/>
      <c r="BN310" s="80"/>
      <c r="BO310" s="80"/>
      <c r="BP310" s="81"/>
      <c r="BQ310" s="79" t="s">
        <v>394</v>
      </c>
      <c r="BR310" s="80"/>
      <c r="BS310" s="80"/>
      <c r="BT310" s="80"/>
      <c r="BU310" s="80"/>
      <c r="BV310" s="80"/>
      <c r="BW310" s="80"/>
      <c r="BX310" s="80"/>
      <c r="BY310" s="81"/>
      <c r="BZ310" s="90"/>
      <c r="CA310" s="91"/>
      <c r="CB310" s="91"/>
      <c r="CC310" s="91"/>
      <c r="CD310" s="91"/>
      <c r="CE310" s="91"/>
      <c r="CF310" s="91"/>
      <c r="CG310" s="91"/>
      <c r="CH310" s="92"/>
      <c r="CI310" s="87">
        <v>840</v>
      </c>
      <c r="CJ310" s="88"/>
      <c r="CK310" s="88"/>
      <c r="CL310" s="88"/>
      <c r="CM310" s="88"/>
      <c r="CN310" s="88"/>
      <c r="CO310" s="88"/>
      <c r="CP310" s="88"/>
      <c r="CQ310" s="88"/>
      <c r="CR310" s="88"/>
      <c r="CS310" s="89"/>
      <c r="CT310" s="87"/>
      <c r="CU310" s="88"/>
      <c r="CV310" s="88"/>
      <c r="CW310" s="88"/>
      <c r="CX310" s="88"/>
      <c r="CY310" s="88"/>
      <c r="CZ310" s="88"/>
      <c r="DA310" s="88"/>
      <c r="DB310" s="88"/>
      <c r="DC310" s="88"/>
      <c r="DD310" s="89"/>
      <c r="DE310" s="64" t="s">
        <v>556</v>
      </c>
      <c r="DF310" s="65"/>
      <c r="DG310" s="65"/>
      <c r="DH310" s="65"/>
      <c r="DI310" s="65"/>
      <c r="DJ310" s="65"/>
      <c r="DK310" s="65"/>
      <c r="DL310" s="65"/>
      <c r="DM310" s="65"/>
      <c r="DN310" s="65"/>
      <c r="DO310" s="66"/>
      <c r="DP310" s="141"/>
      <c r="DQ310" s="142"/>
      <c r="DR310" s="142"/>
      <c r="DS310" s="142"/>
      <c r="DT310" s="142"/>
      <c r="DU310" s="142"/>
      <c r="DV310" s="142"/>
      <c r="DW310" s="142"/>
      <c r="DX310" s="142"/>
      <c r="DY310" s="143"/>
      <c r="DZ310" s="87"/>
      <c r="EA310" s="88"/>
      <c r="EB310" s="88"/>
      <c r="EC310" s="88"/>
      <c r="ED310" s="88"/>
      <c r="EE310" s="88"/>
      <c r="EF310" s="88"/>
      <c r="EG310" s="88"/>
      <c r="EH310" s="88"/>
      <c r="EI310" s="89"/>
      <c r="EJ310" s="79"/>
      <c r="EK310" s="80"/>
      <c r="EL310" s="80"/>
      <c r="EM310" s="80"/>
      <c r="EN310" s="80"/>
      <c r="EO310" s="80"/>
      <c r="EP310" s="80"/>
      <c r="EQ310" s="80"/>
      <c r="ER310" s="80"/>
      <c r="ES310" s="81"/>
      <c r="ET310" s="87"/>
      <c r="EU310" s="88"/>
      <c r="EV310" s="88"/>
      <c r="EW310" s="88"/>
      <c r="EX310" s="88"/>
      <c r="EY310" s="88"/>
      <c r="EZ310" s="88"/>
      <c r="FA310" s="88"/>
      <c r="FB310" s="88"/>
      <c r="FC310" s="88"/>
      <c r="FD310" s="88"/>
      <c r="FE310" s="89"/>
    </row>
    <row r="311" spans="1:161" s="2" customFormat="1" ht="12.75">
      <c r="A311" s="147"/>
      <c r="B311" s="148"/>
      <c r="C311" s="148"/>
      <c r="D311" s="148"/>
      <c r="E311" s="148"/>
      <c r="F311" s="148"/>
      <c r="G311" s="148"/>
      <c r="H311" s="149"/>
      <c r="I311" s="156"/>
      <c r="J311" s="157"/>
      <c r="K311" s="157"/>
      <c r="L311" s="157"/>
      <c r="M311" s="157"/>
      <c r="N311" s="157"/>
      <c r="O311" s="157"/>
      <c r="P311" s="157"/>
      <c r="Q311" s="157"/>
      <c r="R311" s="158"/>
      <c r="S311" s="156"/>
      <c r="T311" s="157"/>
      <c r="U311" s="157"/>
      <c r="V311" s="157"/>
      <c r="W311" s="157"/>
      <c r="X311" s="157"/>
      <c r="Y311" s="157"/>
      <c r="Z311" s="157"/>
      <c r="AA311" s="157"/>
      <c r="AB311" s="158"/>
      <c r="AC311" s="156"/>
      <c r="AD311" s="157"/>
      <c r="AE311" s="157"/>
      <c r="AF311" s="157"/>
      <c r="AG311" s="157"/>
      <c r="AH311" s="157"/>
      <c r="AI311" s="157"/>
      <c r="AJ311" s="157"/>
      <c r="AK311" s="157"/>
      <c r="AL311" s="158"/>
      <c r="AM311" s="156"/>
      <c r="AN311" s="157"/>
      <c r="AO311" s="157"/>
      <c r="AP311" s="157"/>
      <c r="AQ311" s="157"/>
      <c r="AR311" s="157"/>
      <c r="AS311" s="157"/>
      <c r="AT311" s="157"/>
      <c r="AU311" s="157"/>
      <c r="AV311" s="158"/>
      <c r="AW311" s="156"/>
      <c r="AX311" s="157"/>
      <c r="AY311" s="157"/>
      <c r="AZ311" s="157"/>
      <c r="BA311" s="157"/>
      <c r="BB311" s="157"/>
      <c r="BC311" s="157"/>
      <c r="BD311" s="157"/>
      <c r="BE311" s="157"/>
      <c r="BF311" s="158"/>
      <c r="BG311" s="79"/>
      <c r="BH311" s="80"/>
      <c r="BI311" s="80"/>
      <c r="BJ311" s="80"/>
      <c r="BK311" s="80"/>
      <c r="BL311" s="80"/>
      <c r="BM311" s="80"/>
      <c r="BN311" s="80"/>
      <c r="BO311" s="80"/>
      <c r="BP311" s="81"/>
      <c r="BQ311" s="79"/>
      <c r="BR311" s="80"/>
      <c r="BS311" s="80"/>
      <c r="BT311" s="80"/>
      <c r="BU311" s="80"/>
      <c r="BV311" s="80"/>
      <c r="BW311" s="80"/>
      <c r="BX311" s="80"/>
      <c r="BY311" s="81"/>
      <c r="BZ311" s="90"/>
      <c r="CA311" s="91"/>
      <c r="CB311" s="91"/>
      <c r="CC311" s="91"/>
      <c r="CD311" s="91"/>
      <c r="CE311" s="91"/>
      <c r="CF311" s="91"/>
      <c r="CG311" s="91"/>
      <c r="CH311" s="92"/>
      <c r="CI311" s="87"/>
      <c r="CJ311" s="88"/>
      <c r="CK311" s="88"/>
      <c r="CL311" s="88"/>
      <c r="CM311" s="88"/>
      <c r="CN311" s="88"/>
      <c r="CO311" s="88"/>
      <c r="CP311" s="88"/>
      <c r="CQ311" s="88"/>
      <c r="CR311" s="88"/>
      <c r="CS311" s="89"/>
      <c r="CT311" s="87"/>
      <c r="CU311" s="88"/>
      <c r="CV311" s="88"/>
      <c r="CW311" s="88"/>
      <c r="CX311" s="88"/>
      <c r="CY311" s="88"/>
      <c r="CZ311" s="88"/>
      <c r="DA311" s="88"/>
      <c r="DB311" s="88"/>
      <c r="DC311" s="88"/>
      <c r="DD311" s="89"/>
      <c r="DE311" s="87"/>
      <c r="DF311" s="88"/>
      <c r="DG311" s="88"/>
      <c r="DH311" s="88"/>
      <c r="DI311" s="88"/>
      <c r="DJ311" s="88"/>
      <c r="DK311" s="88"/>
      <c r="DL311" s="88"/>
      <c r="DM311" s="88"/>
      <c r="DN311" s="88"/>
      <c r="DO311" s="89"/>
      <c r="DP311" s="87"/>
      <c r="DQ311" s="88"/>
      <c r="DR311" s="88"/>
      <c r="DS311" s="88"/>
      <c r="DT311" s="88"/>
      <c r="DU311" s="88"/>
      <c r="DV311" s="88"/>
      <c r="DW311" s="88"/>
      <c r="DX311" s="88"/>
      <c r="DY311" s="89"/>
      <c r="DZ311" s="87"/>
      <c r="EA311" s="88"/>
      <c r="EB311" s="88"/>
      <c r="EC311" s="88"/>
      <c r="ED311" s="88"/>
      <c r="EE311" s="88"/>
      <c r="EF311" s="88"/>
      <c r="EG311" s="88"/>
      <c r="EH311" s="88"/>
      <c r="EI311" s="89"/>
      <c r="EJ311" s="79"/>
      <c r="EK311" s="80"/>
      <c r="EL311" s="80"/>
      <c r="EM311" s="80"/>
      <c r="EN311" s="80"/>
      <c r="EO311" s="80"/>
      <c r="EP311" s="80"/>
      <c r="EQ311" s="80"/>
      <c r="ER311" s="80"/>
      <c r="ES311" s="81"/>
      <c r="ET311" s="87"/>
      <c r="EU311" s="88"/>
      <c r="EV311" s="88"/>
      <c r="EW311" s="88"/>
      <c r="EX311" s="88"/>
      <c r="EY311" s="88"/>
      <c r="EZ311" s="88"/>
      <c r="FA311" s="88"/>
      <c r="FB311" s="88"/>
      <c r="FC311" s="88"/>
      <c r="FD311" s="88"/>
      <c r="FE311" s="89"/>
    </row>
    <row r="312" spans="1:161" s="2" customFormat="1" ht="12.75">
      <c r="A312" s="150"/>
      <c r="B312" s="151"/>
      <c r="C312" s="151"/>
      <c r="D312" s="151"/>
      <c r="E312" s="151"/>
      <c r="F312" s="151"/>
      <c r="G312" s="151"/>
      <c r="H312" s="152"/>
      <c r="I312" s="159"/>
      <c r="J312" s="160"/>
      <c r="K312" s="160"/>
      <c r="L312" s="160"/>
      <c r="M312" s="160"/>
      <c r="N312" s="160"/>
      <c r="O312" s="160"/>
      <c r="P312" s="160"/>
      <c r="Q312" s="160"/>
      <c r="R312" s="161"/>
      <c r="S312" s="159"/>
      <c r="T312" s="160"/>
      <c r="U312" s="160"/>
      <c r="V312" s="160"/>
      <c r="W312" s="160"/>
      <c r="X312" s="160"/>
      <c r="Y312" s="160"/>
      <c r="Z312" s="160"/>
      <c r="AA312" s="160"/>
      <c r="AB312" s="161"/>
      <c r="AC312" s="159"/>
      <c r="AD312" s="160"/>
      <c r="AE312" s="160"/>
      <c r="AF312" s="160"/>
      <c r="AG312" s="160"/>
      <c r="AH312" s="160"/>
      <c r="AI312" s="160"/>
      <c r="AJ312" s="160"/>
      <c r="AK312" s="160"/>
      <c r="AL312" s="161"/>
      <c r="AM312" s="159"/>
      <c r="AN312" s="160"/>
      <c r="AO312" s="160"/>
      <c r="AP312" s="160"/>
      <c r="AQ312" s="160"/>
      <c r="AR312" s="160"/>
      <c r="AS312" s="160"/>
      <c r="AT312" s="160"/>
      <c r="AU312" s="160"/>
      <c r="AV312" s="161"/>
      <c r="AW312" s="159"/>
      <c r="AX312" s="160"/>
      <c r="AY312" s="160"/>
      <c r="AZ312" s="160"/>
      <c r="BA312" s="160"/>
      <c r="BB312" s="160"/>
      <c r="BC312" s="160"/>
      <c r="BD312" s="160"/>
      <c r="BE312" s="160"/>
      <c r="BF312" s="161"/>
      <c r="BG312" s="79"/>
      <c r="BH312" s="80"/>
      <c r="BI312" s="80"/>
      <c r="BJ312" s="80"/>
      <c r="BK312" s="80"/>
      <c r="BL312" s="80"/>
      <c r="BM312" s="80"/>
      <c r="BN312" s="80"/>
      <c r="BO312" s="80"/>
      <c r="BP312" s="81"/>
      <c r="BQ312" s="79"/>
      <c r="BR312" s="80"/>
      <c r="BS312" s="80"/>
      <c r="BT312" s="80"/>
      <c r="BU312" s="80"/>
      <c r="BV312" s="80"/>
      <c r="BW312" s="80"/>
      <c r="BX312" s="80"/>
      <c r="BY312" s="81"/>
      <c r="BZ312" s="90"/>
      <c r="CA312" s="91"/>
      <c r="CB312" s="91"/>
      <c r="CC312" s="91"/>
      <c r="CD312" s="91"/>
      <c r="CE312" s="91"/>
      <c r="CF312" s="91"/>
      <c r="CG312" s="91"/>
      <c r="CH312" s="92"/>
      <c r="CI312" s="87"/>
      <c r="CJ312" s="88"/>
      <c r="CK312" s="88"/>
      <c r="CL312" s="88"/>
      <c r="CM312" s="88"/>
      <c r="CN312" s="88"/>
      <c r="CO312" s="88"/>
      <c r="CP312" s="88"/>
      <c r="CQ312" s="88"/>
      <c r="CR312" s="88"/>
      <c r="CS312" s="89"/>
      <c r="CT312" s="87"/>
      <c r="CU312" s="88"/>
      <c r="CV312" s="88"/>
      <c r="CW312" s="88"/>
      <c r="CX312" s="88"/>
      <c r="CY312" s="88"/>
      <c r="CZ312" s="88"/>
      <c r="DA312" s="88"/>
      <c r="DB312" s="88"/>
      <c r="DC312" s="88"/>
      <c r="DD312" s="89"/>
      <c r="DE312" s="87"/>
      <c r="DF312" s="88"/>
      <c r="DG312" s="88"/>
      <c r="DH312" s="88"/>
      <c r="DI312" s="88"/>
      <c r="DJ312" s="88"/>
      <c r="DK312" s="88"/>
      <c r="DL312" s="88"/>
      <c r="DM312" s="88"/>
      <c r="DN312" s="88"/>
      <c r="DO312" s="89"/>
      <c r="DP312" s="87"/>
      <c r="DQ312" s="88"/>
      <c r="DR312" s="88"/>
      <c r="DS312" s="88"/>
      <c r="DT312" s="88"/>
      <c r="DU312" s="88"/>
      <c r="DV312" s="88"/>
      <c r="DW312" s="88"/>
      <c r="DX312" s="88"/>
      <c r="DY312" s="89"/>
      <c r="DZ312" s="87"/>
      <c r="EA312" s="88"/>
      <c r="EB312" s="88"/>
      <c r="EC312" s="88"/>
      <c r="ED312" s="88"/>
      <c r="EE312" s="88"/>
      <c r="EF312" s="88"/>
      <c r="EG312" s="88"/>
      <c r="EH312" s="88"/>
      <c r="EI312" s="89"/>
      <c r="EJ312" s="79"/>
      <c r="EK312" s="80"/>
      <c r="EL312" s="80"/>
      <c r="EM312" s="80"/>
      <c r="EN312" s="80"/>
      <c r="EO312" s="80"/>
      <c r="EP312" s="80"/>
      <c r="EQ312" s="80"/>
      <c r="ER312" s="80"/>
      <c r="ES312" s="81"/>
      <c r="ET312" s="87"/>
      <c r="EU312" s="88"/>
      <c r="EV312" s="88"/>
      <c r="EW312" s="88"/>
      <c r="EX312" s="88"/>
      <c r="EY312" s="88"/>
      <c r="EZ312" s="88"/>
      <c r="FA312" s="88"/>
      <c r="FB312" s="88"/>
      <c r="FC312" s="88"/>
      <c r="FD312" s="88"/>
      <c r="FE312" s="89"/>
    </row>
    <row r="313" spans="1:161" s="2" customFormat="1" ht="161.25" customHeight="1">
      <c r="A313" s="144" t="s">
        <v>523</v>
      </c>
      <c r="B313" s="145"/>
      <c r="C313" s="145"/>
      <c r="D313" s="145"/>
      <c r="E313" s="145"/>
      <c r="F313" s="145"/>
      <c r="G313" s="145"/>
      <c r="H313" s="146"/>
      <c r="I313" s="153" t="s">
        <v>392</v>
      </c>
      <c r="J313" s="154"/>
      <c r="K313" s="154"/>
      <c r="L313" s="154"/>
      <c r="M313" s="154"/>
      <c r="N313" s="154"/>
      <c r="O313" s="154"/>
      <c r="P313" s="154"/>
      <c r="Q313" s="154"/>
      <c r="R313" s="155"/>
      <c r="S313" s="153" t="s">
        <v>397</v>
      </c>
      <c r="T313" s="154"/>
      <c r="U313" s="154"/>
      <c r="V313" s="154"/>
      <c r="W313" s="154"/>
      <c r="X313" s="154"/>
      <c r="Y313" s="154"/>
      <c r="Z313" s="154"/>
      <c r="AA313" s="154"/>
      <c r="AB313" s="155"/>
      <c r="AC313" s="153" t="s">
        <v>375</v>
      </c>
      <c r="AD313" s="154"/>
      <c r="AE313" s="154"/>
      <c r="AF313" s="154"/>
      <c r="AG313" s="154"/>
      <c r="AH313" s="154"/>
      <c r="AI313" s="154"/>
      <c r="AJ313" s="154"/>
      <c r="AK313" s="154"/>
      <c r="AL313" s="155"/>
      <c r="AM313" s="153" t="s">
        <v>388</v>
      </c>
      <c r="AN313" s="154"/>
      <c r="AO313" s="154"/>
      <c r="AP313" s="154"/>
      <c r="AQ313" s="154"/>
      <c r="AR313" s="154"/>
      <c r="AS313" s="154"/>
      <c r="AT313" s="154"/>
      <c r="AU313" s="154"/>
      <c r="AV313" s="155"/>
      <c r="AW313" s="153"/>
      <c r="AX313" s="154"/>
      <c r="AY313" s="154"/>
      <c r="AZ313" s="154"/>
      <c r="BA313" s="154"/>
      <c r="BB313" s="154"/>
      <c r="BC313" s="154"/>
      <c r="BD313" s="154"/>
      <c r="BE313" s="154"/>
      <c r="BF313" s="155"/>
      <c r="BG313" s="79" t="s">
        <v>358</v>
      </c>
      <c r="BH313" s="80"/>
      <c r="BI313" s="80"/>
      <c r="BJ313" s="80"/>
      <c r="BK313" s="80"/>
      <c r="BL313" s="80"/>
      <c r="BM313" s="80"/>
      <c r="BN313" s="80"/>
      <c r="BO313" s="80"/>
      <c r="BP313" s="81"/>
      <c r="BQ313" s="79" t="s">
        <v>394</v>
      </c>
      <c r="BR313" s="80"/>
      <c r="BS313" s="80"/>
      <c r="BT313" s="80"/>
      <c r="BU313" s="80"/>
      <c r="BV313" s="80"/>
      <c r="BW313" s="80"/>
      <c r="BX313" s="80"/>
      <c r="BY313" s="81"/>
      <c r="BZ313" s="90"/>
      <c r="CA313" s="91"/>
      <c r="CB313" s="91"/>
      <c r="CC313" s="91"/>
      <c r="CD313" s="91"/>
      <c r="CE313" s="91"/>
      <c r="CF313" s="91"/>
      <c r="CG313" s="91"/>
      <c r="CH313" s="92"/>
      <c r="CI313" s="87">
        <v>5042</v>
      </c>
      <c r="CJ313" s="88"/>
      <c r="CK313" s="88"/>
      <c r="CL313" s="88"/>
      <c r="CM313" s="88"/>
      <c r="CN313" s="88"/>
      <c r="CO313" s="88"/>
      <c r="CP313" s="88"/>
      <c r="CQ313" s="88"/>
      <c r="CR313" s="88"/>
      <c r="CS313" s="89"/>
      <c r="CT313" s="87"/>
      <c r="CU313" s="88"/>
      <c r="CV313" s="88"/>
      <c r="CW313" s="88"/>
      <c r="CX313" s="88"/>
      <c r="CY313" s="88"/>
      <c r="CZ313" s="88"/>
      <c r="DA313" s="88"/>
      <c r="DB313" s="88"/>
      <c r="DC313" s="88"/>
      <c r="DD313" s="89"/>
      <c r="DE313" s="64" t="s">
        <v>557</v>
      </c>
      <c r="DF313" s="65"/>
      <c r="DG313" s="65"/>
      <c r="DH313" s="65"/>
      <c r="DI313" s="65"/>
      <c r="DJ313" s="65"/>
      <c r="DK313" s="65"/>
      <c r="DL313" s="65"/>
      <c r="DM313" s="65"/>
      <c r="DN313" s="65"/>
      <c r="DO313" s="66"/>
      <c r="DP313" s="141"/>
      <c r="DQ313" s="142"/>
      <c r="DR313" s="142"/>
      <c r="DS313" s="142"/>
      <c r="DT313" s="142"/>
      <c r="DU313" s="142"/>
      <c r="DV313" s="142"/>
      <c r="DW313" s="142"/>
      <c r="DX313" s="142"/>
      <c r="DY313" s="143"/>
      <c r="DZ313" s="87"/>
      <c r="EA313" s="88"/>
      <c r="EB313" s="88"/>
      <c r="EC313" s="88"/>
      <c r="ED313" s="88"/>
      <c r="EE313" s="88"/>
      <c r="EF313" s="88"/>
      <c r="EG313" s="88"/>
      <c r="EH313" s="88"/>
      <c r="EI313" s="89"/>
      <c r="EJ313" s="79"/>
      <c r="EK313" s="80"/>
      <c r="EL313" s="80"/>
      <c r="EM313" s="80"/>
      <c r="EN313" s="80"/>
      <c r="EO313" s="80"/>
      <c r="EP313" s="80"/>
      <c r="EQ313" s="80"/>
      <c r="ER313" s="80"/>
      <c r="ES313" s="81"/>
      <c r="ET313" s="87"/>
      <c r="EU313" s="88"/>
      <c r="EV313" s="88"/>
      <c r="EW313" s="88"/>
      <c r="EX313" s="88"/>
      <c r="EY313" s="88"/>
      <c r="EZ313" s="88"/>
      <c r="FA313" s="88"/>
      <c r="FB313" s="88"/>
      <c r="FC313" s="88"/>
      <c r="FD313" s="88"/>
      <c r="FE313" s="89"/>
    </row>
    <row r="314" spans="1:161" s="2" customFormat="1" ht="12.75">
      <c r="A314" s="147"/>
      <c r="B314" s="148"/>
      <c r="C314" s="148"/>
      <c r="D314" s="148"/>
      <c r="E314" s="148"/>
      <c r="F314" s="148"/>
      <c r="G314" s="148"/>
      <c r="H314" s="149"/>
      <c r="I314" s="156"/>
      <c r="J314" s="157"/>
      <c r="K314" s="157"/>
      <c r="L314" s="157"/>
      <c r="M314" s="157"/>
      <c r="N314" s="157"/>
      <c r="O314" s="157"/>
      <c r="P314" s="157"/>
      <c r="Q314" s="157"/>
      <c r="R314" s="158"/>
      <c r="S314" s="156"/>
      <c r="T314" s="157"/>
      <c r="U314" s="157"/>
      <c r="V314" s="157"/>
      <c r="W314" s="157"/>
      <c r="X314" s="157"/>
      <c r="Y314" s="157"/>
      <c r="Z314" s="157"/>
      <c r="AA314" s="157"/>
      <c r="AB314" s="158"/>
      <c r="AC314" s="156"/>
      <c r="AD314" s="157"/>
      <c r="AE314" s="157"/>
      <c r="AF314" s="157"/>
      <c r="AG314" s="157"/>
      <c r="AH314" s="157"/>
      <c r="AI314" s="157"/>
      <c r="AJ314" s="157"/>
      <c r="AK314" s="157"/>
      <c r="AL314" s="158"/>
      <c r="AM314" s="156"/>
      <c r="AN314" s="157"/>
      <c r="AO314" s="157"/>
      <c r="AP314" s="157"/>
      <c r="AQ314" s="157"/>
      <c r="AR314" s="157"/>
      <c r="AS314" s="157"/>
      <c r="AT314" s="157"/>
      <c r="AU314" s="157"/>
      <c r="AV314" s="158"/>
      <c r="AW314" s="156"/>
      <c r="AX314" s="157"/>
      <c r="AY314" s="157"/>
      <c r="AZ314" s="157"/>
      <c r="BA314" s="157"/>
      <c r="BB314" s="157"/>
      <c r="BC314" s="157"/>
      <c r="BD314" s="157"/>
      <c r="BE314" s="157"/>
      <c r="BF314" s="158"/>
      <c r="BG314" s="79"/>
      <c r="BH314" s="80"/>
      <c r="BI314" s="80"/>
      <c r="BJ314" s="80"/>
      <c r="BK314" s="80"/>
      <c r="BL314" s="80"/>
      <c r="BM314" s="80"/>
      <c r="BN314" s="80"/>
      <c r="BO314" s="80"/>
      <c r="BP314" s="81"/>
      <c r="BQ314" s="79"/>
      <c r="BR314" s="80"/>
      <c r="BS314" s="80"/>
      <c r="BT314" s="80"/>
      <c r="BU314" s="80"/>
      <c r="BV314" s="80"/>
      <c r="BW314" s="80"/>
      <c r="BX314" s="80"/>
      <c r="BY314" s="81"/>
      <c r="BZ314" s="90"/>
      <c r="CA314" s="91"/>
      <c r="CB314" s="91"/>
      <c r="CC314" s="91"/>
      <c r="CD314" s="91"/>
      <c r="CE314" s="91"/>
      <c r="CF314" s="91"/>
      <c r="CG314" s="91"/>
      <c r="CH314" s="92"/>
      <c r="CI314" s="87"/>
      <c r="CJ314" s="88"/>
      <c r="CK314" s="88"/>
      <c r="CL314" s="88"/>
      <c r="CM314" s="88"/>
      <c r="CN314" s="88"/>
      <c r="CO314" s="88"/>
      <c r="CP314" s="88"/>
      <c r="CQ314" s="88"/>
      <c r="CR314" s="88"/>
      <c r="CS314" s="89"/>
      <c r="CT314" s="87"/>
      <c r="CU314" s="88"/>
      <c r="CV314" s="88"/>
      <c r="CW314" s="88"/>
      <c r="CX314" s="88"/>
      <c r="CY314" s="88"/>
      <c r="CZ314" s="88"/>
      <c r="DA314" s="88"/>
      <c r="DB314" s="88"/>
      <c r="DC314" s="88"/>
      <c r="DD314" s="89"/>
      <c r="DE314" s="87"/>
      <c r="DF314" s="88"/>
      <c r="DG314" s="88"/>
      <c r="DH314" s="88"/>
      <c r="DI314" s="88"/>
      <c r="DJ314" s="88"/>
      <c r="DK314" s="88"/>
      <c r="DL314" s="88"/>
      <c r="DM314" s="88"/>
      <c r="DN314" s="88"/>
      <c r="DO314" s="89"/>
      <c r="DP314" s="87"/>
      <c r="DQ314" s="88"/>
      <c r="DR314" s="88"/>
      <c r="DS314" s="88"/>
      <c r="DT314" s="88"/>
      <c r="DU314" s="88"/>
      <c r="DV314" s="88"/>
      <c r="DW314" s="88"/>
      <c r="DX314" s="88"/>
      <c r="DY314" s="89"/>
      <c r="DZ314" s="87"/>
      <c r="EA314" s="88"/>
      <c r="EB314" s="88"/>
      <c r="EC314" s="88"/>
      <c r="ED314" s="88"/>
      <c r="EE314" s="88"/>
      <c r="EF314" s="88"/>
      <c r="EG314" s="88"/>
      <c r="EH314" s="88"/>
      <c r="EI314" s="89"/>
      <c r="EJ314" s="79"/>
      <c r="EK314" s="80"/>
      <c r="EL314" s="80"/>
      <c r="EM314" s="80"/>
      <c r="EN314" s="80"/>
      <c r="EO314" s="80"/>
      <c r="EP314" s="80"/>
      <c r="EQ314" s="80"/>
      <c r="ER314" s="80"/>
      <c r="ES314" s="81"/>
      <c r="ET314" s="87"/>
      <c r="EU314" s="88"/>
      <c r="EV314" s="88"/>
      <c r="EW314" s="88"/>
      <c r="EX314" s="88"/>
      <c r="EY314" s="88"/>
      <c r="EZ314" s="88"/>
      <c r="FA314" s="88"/>
      <c r="FB314" s="88"/>
      <c r="FC314" s="88"/>
      <c r="FD314" s="88"/>
      <c r="FE314" s="89"/>
    </row>
    <row r="315" spans="1:161" s="2" customFormat="1" ht="12.75">
      <c r="A315" s="150"/>
      <c r="B315" s="151"/>
      <c r="C315" s="151"/>
      <c r="D315" s="151"/>
      <c r="E315" s="151"/>
      <c r="F315" s="151"/>
      <c r="G315" s="151"/>
      <c r="H315" s="152"/>
      <c r="I315" s="159"/>
      <c r="J315" s="160"/>
      <c r="K315" s="160"/>
      <c r="L315" s="160"/>
      <c r="M315" s="160"/>
      <c r="N315" s="160"/>
      <c r="O315" s="160"/>
      <c r="P315" s="160"/>
      <c r="Q315" s="160"/>
      <c r="R315" s="161"/>
      <c r="S315" s="159"/>
      <c r="T315" s="160"/>
      <c r="U315" s="160"/>
      <c r="V315" s="160"/>
      <c r="W315" s="160"/>
      <c r="X315" s="160"/>
      <c r="Y315" s="160"/>
      <c r="Z315" s="160"/>
      <c r="AA315" s="160"/>
      <c r="AB315" s="161"/>
      <c r="AC315" s="159"/>
      <c r="AD315" s="160"/>
      <c r="AE315" s="160"/>
      <c r="AF315" s="160"/>
      <c r="AG315" s="160"/>
      <c r="AH315" s="160"/>
      <c r="AI315" s="160"/>
      <c r="AJ315" s="160"/>
      <c r="AK315" s="160"/>
      <c r="AL315" s="161"/>
      <c r="AM315" s="159"/>
      <c r="AN315" s="160"/>
      <c r="AO315" s="160"/>
      <c r="AP315" s="160"/>
      <c r="AQ315" s="160"/>
      <c r="AR315" s="160"/>
      <c r="AS315" s="160"/>
      <c r="AT315" s="160"/>
      <c r="AU315" s="160"/>
      <c r="AV315" s="161"/>
      <c r="AW315" s="159"/>
      <c r="AX315" s="160"/>
      <c r="AY315" s="160"/>
      <c r="AZ315" s="160"/>
      <c r="BA315" s="160"/>
      <c r="BB315" s="160"/>
      <c r="BC315" s="160"/>
      <c r="BD315" s="160"/>
      <c r="BE315" s="160"/>
      <c r="BF315" s="161"/>
      <c r="BG315" s="79"/>
      <c r="BH315" s="80"/>
      <c r="BI315" s="80"/>
      <c r="BJ315" s="80"/>
      <c r="BK315" s="80"/>
      <c r="BL315" s="80"/>
      <c r="BM315" s="80"/>
      <c r="BN315" s="80"/>
      <c r="BO315" s="80"/>
      <c r="BP315" s="81"/>
      <c r="BQ315" s="79"/>
      <c r="BR315" s="80"/>
      <c r="BS315" s="80"/>
      <c r="BT315" s="80"/>
      <c r="BU315" s="80"/>
      <c r="BV315" s="80"/>
      <c r="BW315" s="80"/>
      <c r="BX315" s="80"/>
      <c r="BY315" s="81"/>
      <c r="BZ315" s="90"/>
      <c r="CA315" s="91"/>
      <c r="CB315" s="91"/>
      <c r="CC315" s="91"/>
      <c r="CD315" s="91"/>
      <c r="CE315" s="91"/>
      <c r="CF315" s="91"/>
      <c r="CG315" s="91"/>
      <c r="CH315" s="92"/>
      <c r="CI315" s="87"/>
      <c r="CJ315" s="88"/>
      <c r="CK315" s="88"/>
      <c r="CL315" s="88"/>
      <c r="CM315" s="88"/>
      <c r="CN315" s="88"/>
      <c r="CO315" s="88"/>
      <c r="CP315" s="88"/>
      <c r="CQ315" s="88"/>
      <c r="CR315" s="88"/>
      <c r="CS315" s="89"/>
      <c r="CT315" s="87"/>
      <c r="CU315" s="88"/>
      <c r="CV315" s="88"/>
      <c r="CW315" s="88"/>
      <c r="CX315" s="88"/>
      <c r="CY315" s="88"/>
      <c r="CZ315" s="88"/>
      <c r="DA315" s="88"/>
      <c r="DB315" s="88"/>
      <c r="DC315" s="88"/>
      <c r="DD315" s="89"/>
      <c r="DE315" s="87"/>
      <c r="DF315" s="88"/>
      <c r="DG315" s="88"/>
      <c r="DH315" s="88"/>
      <c r="DI315" s="88"/>
      <c r="DJ315" s="88"/>
      <c r="DK315" s="88"/>
      <c r="DL315" s="88"/>
      <c r="DM315" s="88"/>
      <c r="DN315" s="88"/>
      <c r="DO315" s="89"/>
      <c r="DP315" s="87"/>
      <c r="DQ315" s="88"/>
      <c r="DR315" s="88"/>
      <c r="DS315" s="88"/>
      <c r="DT315" s="88"/>
      <c r="DU315" s="88"/>
      <c r="DV315" s="88"/>
      <c r="DW315" s="88"/>
      <c r="DX315" s="88"/>
      <c r="DY315" s="89"/>
      <c r="DZ315" s="87"/>
      <c r="EA315" s="88"/>
      <c r="EB315" s="88"/>
      <c r="EC315" s="88"/>
      <c r="ED315" s="88"/>
      <c r="EE315" s="88"/>
      <c r="EF315" s="88"/>
      <c r="EG315" s="88"/>
      <c r="EH315" s="88"/>
      <c r="EI315" s="89"/>
      <c r="EJ315" s="79"/>
      <c r="EK315" s="80"/>
      <c r="EL315" s="80"/>
      <c r="EM315" s="80"/>
      <c r="EN315" s="80"/>
      <c r="EO315" s="80"/>
      <c r="EP315" s="80"/>
      <c r="EQ315" s="80"/>
      <c r="ER315" s="80"/>
      <c r="ES315" s="81"/>
      <c r="ET315" s="87"/>
      <c r="EU315" s="88"/>
      <c r="EV315" s="88"/>
      <c r="EW315" s="88"/>
      <c r="EX315" s="88"/>
      <c r="EY315" s="88"/>
      <c r="EZ315" s="88"/>
      <c r="FA315" s="88"/>
      <c r="FB315" s="88"/>
      <c r="FC315" s="88"/>
      <c r="FD315" s="88"/>
      <c r="FE315" s="89"/>
    </row>
    <row r="316" spans="1:161" s="2" customFormat="1" ht="161.25" customHeight="1">
      <c r="A316" s="144" t="s">
        <v>525</v>
      </c>
      <c r="B316" s="145"/>
      <c r="C316" s="145"/>
      <c r="D316" s="145"/>
      <c r="E316" s="145"/>
      <c r="F316" s="145"/>
      <c r="G316" s="145"/>
      <c r="H316" s="146"/>
      <c r="I316" s="153" t="s">
        <v>392</v>
      </c>
      <c r="J316" s="154"/>
      <c r="K316" s="154"/>
      <c r="L316" s="154"/>
      <c r="M316" s="154"/>
      <c r="N316" s="154"/>
      <c r="O316" s="154"/>
      <c r="P316" s="154"/>
      <c r="Q316" s="154"/>
      <c r="R316" s="155"/>
      <c r="S316" s="153" t="s">
        <v>397</v>
      </c>
      <c r="T316" s="154"/>
      <c r="U316" s="154"/>
      <c r="V316" s="154"/>
      <c r="W316" s="154"/>
      <c r="X316" s="154"/>
      <c r="Y316" s="154"/>
      <c r="Z316" s="154"/>
      <c r="AA316" s="154"/>
      <c r="AB316" s="155"/>
      <c r="AC316" s="153" t="s">
        <v>375</v>
      </c>
      <c r="AD316" s="154"/>
      <c r="AE316" s="154"/>
      <c r="AF316" s="154"/>
      <c r="AG316" s="154"/>
      <c r="AH316" s="154"/>
      <c r="AI316" s="154"/>
      <c r="AJ316" s="154"/>
      <c r="AK316" s="154"/>
      <c r="AL316" s="155"/>
      <c r="AM316" s="153" t="s">
        <v>510</v>
      </c>
      <c r="AN316" s="154"/>
      <c r="AO316" s="154"/>
      <c r="AP316" s="154"/>
      <c r="AQ316" s="154"/>
      <c r="AR316" s="154"/>
      <c r="AS316" s="154"/>
      <c r="AT316" s="154"/>
      <c r="AU316" s="154"/>
      <c r="AV316" s="155"/>
      <c r="AW316" s="153"/>
      <c r="AX316" s="154"/>
      <c r="AY316" s="154"/>
      <c r="AZ316" s="154"/>
      <c r="BA316" s="154"/>
      <c r="BB316" s="154"/>
      <c r="BC316" s="154"/>
      <c r="BD316" s="154"/>
      <c r="BE316" s="154"/>
      <c r="BF316" s="155"/>
      <c r="BG316" s="79" t="s">
        <v>358</v>
      </c>
      <c r="BH316" s="80"/>
      <c r="BI316" s="80"/>
      <c r="BJ316" s="80"/>
      <c r="BK316" s="80"/>
      <c r="BL316" s="80"/>
      <c r="BM316" s="80"/>
      <c r="BN316" s="80"/>
      <c r="BO316" s="80"/>
      <c r="BP316" s="81"/>
      <c r="BQ316" s="79" t="s">
        <v>394</v>
      </c>
      <c r="BR316" s="80"/>
      <c r="BS316" s="80"/>
      <c r="BT316" s="80"/>
      <c r="BU316" s="80"/>
      <c r="BV316" s="80"/>
      <c r="BW316" s="80"/>
      <c r="BX316" s="80"/>
      <c r="BY316" s="81"/>
      <c r="BZ316" s="90"/>
      <c r="CA316" s="91"/>
      <c r="CB316" s="91"/>
      <c r="CC316" s="91"/>
      <c r="CD316" s="91"/>
      <c r="CE316" s="91"/>
      <c r="CF316" s="91"/>
      <c r="CG316" s="91"/>
      <c r="CH316" s="92"/>
      <c r="CI316" s="87">
        <v>1260</v>
      </c>
      <c r="CJ316" s="88"/>
      <c r="CK316" s="88"/>
      <c r="CL316" s="88"/>
      <c r="CM316" s="88"/>
      <c r="CN316" s="88"/>
      <c r="CO316" s="88"/>
      <c r="CP316" s="88"/>
      <c r="CQ316" s="88"/>
      <c r="CR316" s="88"/>
      <c r="CS316" s="89"/>
      <c r="CT316" s="87"/>
      <c r="CU316" s="88"/>
      <c r="CV316" s="88"/>
      <c r="CW316" s="88"/>
      <c r="CX316" s="88"/>
      <c r="CY316" s="88"/>
      <c r="CZ316" s="88"/>
      <c r="DA316" s="88"/>
      <c r="DB316" s="88"/>
      <c r="DC316" s="88"/>
      <c r="DD316" s="89"/>
      <c r="DE316" s="64" t="s">
        <v>558</v>
      </c>
      <c r="DF316" s="65"/>
      <c r="DG316" s="65"/>
      <c r="DH316" s="65"/>
      <c r="DI316" s="65"/>
      <c r="DJ316" s="65"/>
      <c r="DK316" s="65"/>
      <c r="DL316" s="65"/>
      <c r="DM316" s="65"/>
      <c r="DN316" s="65"/>
      <c r="DO316" s="66"/>
      <c r="DP316" s="141"/>
      <c r="DQ316" s="142"/>
      <c r="DR316" s="142"/>
      <c r="DS316" s="142"/>
      <c r="DT316" s="142"/>
      <c r="DU316" s="142"/>
      <c r="DV316" s="142"/>
      <c r="DW316" s="142"/>
      <c r="DX316" s="142"/>
      <c r="DY316" s="143"/>
      <c r="DZ316" s="87"/>
      <c r="EA316" s="88"/>
      <c r="EB316" s="88"/>
      <c r="EC316" s="88"/>
      <c r="ED316" s="88"/>
      <c r="EE316" s="88"/>
      <c r="EF316" s="88"/>
      <c r="EG316" s="88"/>
      <c r="EH316" s="88"/>
      <c r="EI316" s="89"/>
      <c r="EJ316" s="79"/>
      <c r="EK316" s="80"/>
      <c r="EL316" s="80"/>
      <c r="EM316" s="80"/>
      <c r="EN316" s="80"/>
      <c r="EO316" s="80"/>
      <c r="EP316" s="80"/>
      <c r="EQ316" s="80"/>
      <c r="ER316" s="80"/>
      <c r="ES316" s="81"/>
      <c r="ET316" s="87"/>
      <c r="EU316" s="88"/>
      <c r="EV316" s="88"/>
      <c r="EW316" s="88"/>
      <c r="EX316" s="88"/>
      <c r="EY316" s="88"/>
      <c r="EZ316" s="88"/>
      <c r="FA316" s="88"/>
      <c r="FB316" s="88"/>
      <c r="FC316" s="88"/>
      <c r="FD316" s="88"/>
      <c r="FE316" s="89"/>
    </row>
    <row r="317" spans="1:161" s="2" customFormat="1" ht="12.75">
      <c r="A317" s="147"/>
      <c r="B317" s="148"/>
      <c r="C317" s="148"/>
      <c r="D317" s="148"/>
      <c r="E317" s="148"/>
      <c r="F317" s="148"/>
      <c r="G317" s="148"/>
      <c r="H317" s="149"/>
      <c r="I317" s="156"/>
      <c r="J317" s="157"/>
      <c r="K317" s="157"/>
      <c r="L317" s="157"/>
      <c r="M317" s="157"/>
      <c r="N317" s="157"/>
      <c r="O317" s="157"/>
      <c r="P317" s="157"/>
      <c r="Q317" s="157"/>
      <c r="R317" s="158"/>
      <c r="S317" s="156"/>
      <c r="T317" s="157"/>
      <c r="U317" s="157"/>
      <c r="V317" s="157"/>
      <c r="W317" s="157"/>
      <c r="X317" s="157"/>
      <c r="Y317" s="157"/>
      <c r="Z317" s="157"/>
      <c r="AA317" s="157"/>
      <c r="AB317" s="158"/>
      <c r="AC317" s="156"/>
      <c r="AD317" s="157"/>
      <c r="AE317" s="157"/>
      <c r="AF317" s="157"/>
      <c r="AG317" s="157"/>
      <c r="AH317" s="157"/>
      <c r="AI317" s="157"/>
      <c r="AJ317" s="157"/>
      <c r="AK317" s="157"/>
      <c r="AL317" s="158"/>
      <c r="AM317" s="156"/>
      <c r="AN317" s="157"/>
      <c r="AO317" s="157"/>
      <c r="AP317" s="157"/>
      <c r="AQ317" s="157"/>
      <c r="AR317" s="157"/>
      <c r="AS317" s="157"/>
      <c r="AT317" s="157"/>
      <c r="AU317" s="157"/>
      <c r="AV317" s="158"/>
      <c r="AW317" s="156"/>
      <c r="AX317" s="157"/>
      <c r="AY317" s="157"/>
      <c r="AZ317" s="157"/>
      <c r="BA317" s="157"/>
      <c r="BB317" s="157"/>
      <c r="BC317" s="157"/>
      <c r="BD317" s="157"/>
      <c r="BE317" s="157"/>
      <c r="BF317" s="158"/>
      <c r="BG317" s="79"/>
      <c r="BH317" s="80"/>
      <c r="BI317" s="80"/>
      <c r="BJ317" s="80"/>
      <c r="BK317" s="80"/>
      <c r="BL317" s="80"/>
      <c r="BM317" s="80"/>
      <c r="BN317" s="80"/>
      <c r="BO317" s="80"/>
      <c r="BP317" s="81"/>
      <c r="BQ317" s="79"/>
      <c r="BR317" s="80"/>
      <c r="BS317" s="80"/>
      <c r="BT317" s="80"/>
      <c r="BU317" s="80"/>
      <c r="BV317" s="80"/>
      <c r="BW317" s="80"/>
      <c r="BX317" s="80"/>
      <c r="BY317" s="81"/>
      <c r="BZ317" s="90"/>
      <c r="CA317" s="91"/>
      <c r="CB317" s="91"/>
      <c r="CC317" s="91"/>
      <c r="CD317" s="91"/>
      <c r="CE317" s="91"/>
      <c r="CF317" s="91"/>
      <c r="CG317" s="91"/>
      <c r="CH317" s="92"/>
      <c r="CI317" s="87"/>
      <c r="CJ317" s="88"/>
      <c r="CK317" s="88"/>
      <c r="CL317" s="88"/>
      <c r="CM317" s="88"/>
      <c r="CN317" s="88"/>
      <c r="CO317" s="88"/>
      <c r="CP317" s="88"/>
      <c r="CQ317" s="88"/>
      <c r="CR317" s="88"/>
      <c r="CS317" s="89"/>
      <c r="CT317" s="87"/>
      <c r="CU317" s="88"/>
      <c r="CV317" s="88"/>
      <c r="CW317" s="88"/>
      <c r="CX317" s="88"/>
      <c r="CY317" s="88"/>
      <c r="CZ317" s="88"/>
      <c r="DA317" s="88"/>
      <c r="DB317" s="88"/>
      <c r="DC317" s="88"/>
      <c r="DD317" s="89"/>
      <c r="DE317" s="87"/>
      <c r="DF317" s="88"/>
      <c r="DG317" s="88"/>
      <c r="DH317" s="88"/>
      <c r="DI317" s="88"/>
      <c r="DJ317" s="88"/>
      <c r="DK317" s="88"/>
      <c r="DL317" s="88"/>
      <c r="DM317" s="88"/>
      <c r="DN317" s="88"/>
      <c r="DO317" s="89"/>
      <c r="DP317" s="87"/>
      <c r="DQ317" s="88"/>
      <c r="DR317" s="88"/>
      <c r="DS317" s="88"/>
      <c r="DT317" s="88"/>
      <c r="DU317" s="88"/>
      <c r="DV317" s="88"/>
      <c r="DW317" s="88"/>
      <c r="DX317" s="88"/>
      <c r="DY317" s="89"/>
      <c r="DZ317" s="87"/>
      <c r="EA317" s="88"/>
      <c r="EB317" s="88"/>
      <c r="EC317" s="88"/>
      <c r="ED317" s="88"/>
      <c r="EE317" s="88"/>
      <c r="EF317" s="88"/>
      <c r="EG317" s="88"/>
      <c r="EH317" s="88"/>
      <c r="EI317" s="89"/>
      <c r="EJ317" s="79"/>
      <c r="EK317" s="80"/>
      <c r="EL317" s="80"/>
      <c r="EM317" s="80"/>
      <c r="EN317" s="80"/>
      <c r="EO317" s="80"/>
      <c r="EP317" s="80"/>
      <c r="EQ317" s="80"/>
      <c r="ER317" s="80"/>
      <c r="ES317" s="81"/>
      <c r="ET317" s="87"/>
      <c r="EU317" s="88"/>
      <c r="EV317" s="88"/>
      <c r="EW317" s="88"/>
      <c r="EX317" s="88"/>
      <c r="EY317" s="88"/>
      <c r="EZ317" s="88"/>
      <c r="FA317" s="88"/>
      <c r="FB317" s="88"/>
      <c r="FC317" s="88"/>
      <c r="FD317" s="88"/>
      <c r="FE317" s="89"/>
    </row>
    <row r="318" spans="1:161" s="2" customFormat="1" ht="12.75">
      <c r="A318" s="150"/>
      <c r="B318" s="151"/>
      <c r="C318" s="151"/>
      <c r="D318" s="151"/>
      <c r="E318" s="151"/>
      <c r="F318" s="151"/>
      <c r="G318" s="151"/>
      <c r="H318" s="152"/>
      <c r="I318" s="159"/>
      <c r="J318" s="160"/>
      <c r="K318" s="160"/>
      <c r="L318" s="160"/>
      <c r="M318" s="160"/>
      <c r="N318" s="160"/>
      <c r="O318" s="160"/>
      <c r="P318" s="160"/>
      <c r="Q318" s="160"/>
      <c r="R318" s="161"/>
      <c r="S318" s="159"/>
      <c r="T318" s="160"/>
      <c r="U318" s="160"/>
      <c r="V318" s="160"/>
      <c r="W318" s="160"/>
      <c r="X318" s="160"/>
      <c r="Y318" s="160"/>
      <c r="Z318" s="160"/>
      <c r="AA318" s="160"/>
      <c r="AB318" s="161"/>
      <c r="AC318" s="159"/>
      <c r="AD318" s="160"/>
      <c r="AE318" s="160"/>
      <c r="AF318" s="160"/>
      <c r="AG318" s="160"/>
      <c r="AH318" s="160"/>
      <c r="AI318" s="160"/>
      <c r="AJ318" s="160"/>
      <c r="AK318" s="160"/>
      <c r="AL318" s="161"/>
      <c r="AM318" s="159"/>
      <c r="AN318" s="160"/>
      <c r="AO318" s="160"/>
      <c r="AP318" s="160"/>
      <c r="AQ318" s="160"/>
      <c r="AR318" s="160"/>
      <c r="AS318" s="160"/>
      <c r="AT318" s="160"/>
      <c r="AU318" s="160"/>
      <c r="AV318" s="161"/>
      <c r="AW318" s="159"/>
      <c r="AX318" s="160"/>
      <c r="AY318" s="160"/>
      <c r="AZ318" s="160"/>
      <c r="BA318" s="160"/>
      <c r="BB318" s="160"/>
      <c r="BC318" s="160"/>
      <c r="BD318" s="160"/>
      <c r="BE318" s="160"/>
      <c r="BF318" s="161"/>
      <c r="BG318" s="79"/>
      <c r="BH318" s="80"/>
      <c r="BI318" s="80"/>
      <c r="BJ318" s="80"/>
      <c r="BK318" s="80"/>
      <c r="BL318" s="80"/>
      <c r="BM318" s="80"/>
      <c r="BN318" s="80"/>
      <c r="BO318" s="80"/>
      <c r="BP318" s="81"/>
      <c r="BQ318" s="79"/>
      <c r="BR318" s="80"/>
      <c r="BS318" s="80"/>
      <c r="BT318" s="80"/>
      <c r="BU318" s="80"/>
      <c r="BV318" s="80"/>
      <c r="BW318" s="80"/>
      <c r="BX318" s="80"/>
      <c r="BY318" s="81"/>
      <c r="BZ318" s="90"/>
      <c r="CA318" s="91"/>
      <c r="CB318" s="91"/>
      <c r="CC318" s="91"/>
      <c r="CD318" s="91"/>
      <c r="CE318" s="91"/>
      <c r="CF318" s="91"/>
      <c r="CG318" s="91"/>
      <c r="CH318" s="92"/>
      <c r="CI318" s="87"/>
      <c r="CJ318" s="88"/>
      <c r="CK318" s="88"/>
      <c r="CL318" s="88"/>
      <c r="CM318" s="88"/>
      <c r="CN318" s="88"/>
      <c r="CO318" s="88"/>
      <c r="CP318" s="88"/>
      <c r="CQ318" s="88"/>
      <c r="CR318" s="88"/>
      <c r="CS318" s="89"/>
      <c r="CT318" s="87"/>
      <c r="CU318" s="88"/>
      <c r="CV318" s="88"/>
      <c r="CW318" s="88"/>
      <c r="CX318" s="88"/>
      <c r="CY318" s="88"/>
      <c r="CZ318" s="88"/>
      <c r="DA318" s="88"/>
      <c r="DB318" s="88"/>
      <c r="DC318" s="88"/>
      <c r="DD318" s="89"/>
      <c r="DE318" s="87"/>
      <c r="DF318" s="88"/>
      <c r="DG318" s="88"/>
      <c r="DH318" s="88"/>
      <c r="DI318" s="88"/>
      <c r="DJ318" s="88"/>
      <c r="DK318" s="88"/>
      <c r="DL318" s="88"/>
      <c r="DM318" s="88"/>
      <c r="DN318" s="88"/>
      <c r="DO318" s="89"/>
      <c r="DP318" s="87"/>
      <c r="DQ318" s="88"/>
      <c r="DR318" s="88"/>
      <c r="DS318" s="88"/>
      <c r="DT318" s="88"/>
      <c r="DU318" s="88"/>
      <c r="DV318" s="88"/>
      <c r="DW318" s="88"/>
      <c r="DX318" s="88"/>
      <c r="DY318" s="89"/>
      <c r="DZ318" s="87"/>
      <c r="EA318" s="88"/>
      <c r="EB318" s="88"/>
      <c r="EC318" s="88"/>
      <c r="ED318" s="88"/>
      <c r="EE318" s="88"/>
      <c r="EF318" s="88"/>
      <c r="EG318" s="88"/>
      <c r="EH318" s="88"/>
      <c r="EI318" s="89"/>
      <c r="EJ318" s="79"/>
      <c r="EK318" s="80"/>
      <c r="EL318" s="80"/>
      <c r="EM318" s="80"/>
      <c r="EN318" s="80"/>
      <c r="EO318" s="80"/>
      <c r="EP318" s="80"/>
      <c r="EQ318" s="80"/>
      <c r="ER318" s="80"/>
      <c r="ES318" s="81"/>
      <c r="ET318" s="87"/>
      <c r="EU318" s="88"/>
      <c r="EV318" s="88"/>
      <c r="EW318" s="88"/>
      <c r="EX318" s="88"/>
      <c r="EY318" s="88"/>
      <c r="EZ318" s="88"/>
      <c r="FA318" s="88"/>
      <c r="FB318" s="88"/>
      <c r="FC318" s="88"/>
      <c r="FD318" s="88"/>
      <c r="FE318" s="89"/>
    </row>
    <row r="319" spans="1:161" s="2" customFormat="1" ht="161.25" customHeight="1">
      <c r="A319" s="144" t="s">
        <v>526</v>
      </c>
      <c r="B319" s="145"/>
      <c r="C319" s="145"/>
      <c r="D319" s="145"/>
      <c r="E319" s="145"/>
      <c r="F319" s="145"/>
      <c r="G319" s="145"/>
      <c r="H319" s="146"/>
      <c r="I319" s="153" t="s">
        <v>392</v>
      </c>
      <c r="J319" s="154"/>
      <c r="K319" s="154"/>
      <c r="L319" s="154"/>
      <c r="M319" s="154"/>
      <c r="N319" s="154"/>
      <c r="O319" s="154"/>
      <c r="P319" s="154"/>
      <c r="Q319" s="154"/>
      <c r="R319" s="155"/>
      <c r="S319" s="153" t="s">
        <v>402</v>
      </c>
      <c r="T319" s="154"/>
      <c r="U319" s="154"/>
      <c r="V319" s="154"/>
      <c r="W319" s="154"/>
      <c r="X319" s="154"/>
      <c r="Y319" s="154"/>
      <c r="Z319" s="154"/>
      <c r="AA319" s="154"/>
      <c r="AB319" s="155"/>
      <c r="AC319" s="153" t="s">
        <v>375</v>
      </c>
      <c r="AD319" s="154"/>
      <c r="AE319" s="154"/>
      <c r="AF319" s="154"/>
      <c r="AG319" s="154"/>
      <c r="AH319" s="154"/>
      <c r="AI319" s="154"/>
      <c r="AJ319" s="154"/>
      <c r="AK319" s="154"/>
      <c r="AL319" s="155"/>
      <c r="AM319" s="153" t="s">
        <v>388</v>
      </c>
      <c r="AN319" s="154"/>
      <c r="AO319" s="154"/>
      <c r="AP319" s="154"/>
      <c r="AQ319" s="154"/>
      <c r="AR319" s="154"/>
      <c r="AS319" s="154"/>
      <c r="AT319" s="154"/>
      <c r="AU319" s="154"/>
      <c r="AV319" s="155"/>
      <c r="AW319" s="153"/>
      <c r="AX319" s="154"/>
      <c r="AY319" s="154"/>
      <c r="AZ319" s="154"/>
      <c r="BA319" s="154"/>
      <c r="BB319" s="154"/>
      <c r="BC319" s="154"/>
      <c r="BD319" s="154"/>
      <c r="BE319" s="154"/>
      <c r="BF319" s="155"/>
      <c r="BG319" s="79" t="s">
        <v>358</v>
      </c>
      <c r="BH319" s="80"/>
      <c r="BI319" s="80"/>
      <c r="BJ319" s="80"/>
      <c r="BK319" s="80"/>
      <c r="BL319" s="80"/>
      <c r="BM319" s="80"/>
      <c r="BN319" s="80"/>
      <c r="BO319" s="80"/>
      <c r="BP319" s="81"/>
      <c r="BQ319" s="79" t="s">
        <v>394</v>
      </c>
      <c r="BR319" s="80"/>
      <c r="BS319" s="80"/>
      <c r="BT319" s="80"/>
      <c r="BU319" s="80"/>
      <c r="BV319" s="80"/>
      <c r="BW319" s="80"/>
      <c r="BX319" s="80"/>
      <c r="BY319" s="81"/>
      <c r="BZ319" s="90"/>
      <c r="CA319" s="91"/>
      <c r="CB319" s="91"/>
      <c r="CC319" s="91"/>
      <c r="CD319" s="91"/>
      <c r="CE319" s="91"/>
      <c r="CF319" s="91"/>
      <c r="CG319" s="91"/>
      <c r="CH319" s="92"/>
      <c r="CI319" s="87">
        <v>8426</v>
      </c>
      <c r="CJ319" s="88"/>
      <c r="CK319" s="88"/>
      <c r="CL319" s="88"/>
      <c r="CM319" s="88"/>
      <c r="CN319" s="88"/>
      <c r="CO319" s="88"/>
      <c r="CP319" s="88"/>
      <c r="CQ319" s="88"/>
      <c r="CR319" s="88"/>
      <c r="CS319" s="89"/>
      <c r="CT319" s="87"/>
      <c r="CU319" s="88"/>
      <c r="CV319" s="88"/>
      <c r="CW319" s="88"/>
      <c r="CX319" s="88"/>
      <c r="CY319" s="88"/>
      <c r="CZ319" s="88"/>
      <c r="DA319" s="88"/>
      <c r="DB319" s="88"/>
      <c r="DC319" s="88"/>
      <c r="DD319" s="89"/>
      <c r="DE319" s="64" t="s">
        <v>559</v>
      </c>
      <c r="DF319" s="65"/>
      <c r="DG319" s="65"/>
      <c r="DH319" s="65"/>
      <c r="DI319" s="65"/>
      <c r="DJ319" s="65"/>
      <c r="DK319" s="65"/>
      <c r="DL319" s="65"/>
      <c r="DM319" s="65"/>
      <c r="DN319" s="65"/>
      <c r="DO319" s="66"/>
      <c r="DP319" s="141"/>
      <c r="DQ319" s="142"/>
      <c r="DR319" s="142"/>
      <c r="DS319" s="142"/>
      <c r="DT319" s="142"/>
      <c r="DU319" s="142"/>
      <c r="DV319" s="142"/>
      <c r="DW319" s="142"/>
      <c r="DX319" s="142"/>
      <c r="DY319" s="143"/>
      <c r="DZ319" s="87"/>
      <c r="EA319" s="88"/>
      <c r="EB319" s="88"/>
      <c r="EC319" s="88"/>
      <c r="ED319" s="88"/>
      <c r="EE319" s="88"/>
      <c r="EF319" s="88"/>
      <c r="EG319" s="88"/>
      <c r="EH319" s="88"/>
      <c r="EI319" s="89"/>
      <c r="EJ319" s="79"/>
      <c r="EK319" s="80"/>
      <c r="EL319" s="80"/>
      <c r="EM319" s="80"/>
      <c r="EN319" s="80"/>
      <c r="EO319" s="80"/>
      <c r="EP319" s="80"/>
      <c r="EQ319" s="80"/>
      <c r="ER319" s="80"/>
      <c r="ES319" s="81"/>
      <c r="ET319" s="87"/>
      <c r="EU319" s="88"/>
      <c r="EV319" s="88"/>
      <c r="EW319" s="88"/>
      <c r="EX319" s="88"/>
      <c r="EY319" s="88"/>
      <c r="EZ319" s="88"/>
      <c r="FA319" s="88"/>
      <c r="FB319" s="88"/>
      <c r="FC319" s="88"/>
      <c r="FD319" s="88"/>
      <c r="FE319" s="89"/>
    </row>
    <row r="320" spans="1:161" s="2" customFormat="1" ht="12.75">
      <c r="A320" s="147"/>
      <c r="B320" s="148"/>
      <c r="C320" s="148"/>
      <c r="D320" s="148"/>
      <c r="E320" s="148"/>
      <c r="F320" s="148"/>
      <c r="G320" s="148"/>
      <c r="H320" s="149"/>
      <c r="I320" s="156"/>
      <c r="J320" s="157"/>
      <c r="K320" s="157"/>
      <c r="L320" s="157"/>
      <c r="M320" s="157"/>
      <c r="N320" s="157"/>
      <c r="O320" s="157"/>
      <c r="P320" s="157"/>
      <c r="Q320" s="157"/>
      <c r="R320" s="158"/>
      <c r="S320" s="156"/>
      <c r="T320" s="157"/>
      <c r="U320" s="157"/>
      <c r="V320" s="157"/>
      <c r="W320" s="157"/>
      <c r="X320" s="157"/>
      <c r="Y320" s="157"/>
      <c r="Z320" s="157"/>
      <c r="AA320" s="157"/>
      <c r="AB320" s="158"/>
      <c r="AC320" s="156"/>
      <c r="AD320" s="157"/>
      <c r="AE320" s="157"/>
      <c r="AF320" s="157"/>
      <c r="AG320" s="157"/>
      <c r="AH320" s="157"/>
      <c r="AI320" s="157"/>
      <c r="AJ320" s="157"/>
      <c r="AK320" s="157"/>
      <c r="AL320" s="158"/>
      <c r="AM320" s="156"/>
      <c r="AN320" s="157"/>
      <c r="AO320" s="157"/>
      <c r="AP320" s="157"/>
      <c r="AQ320" s="157"/>
      <c r="AR320" s="157"/>
      <c r="AS320" s="157"/>
      <c r="AT320" s="157"/>
      <c r="AU320" s="157"/>
      <c r="AV320" s="158"/>
      <c r="AW320" s="156"/>
      <c r="AX320" s="157"/>
      <c r="AY320" s="157"/>
      <c r="AZ320" s="157"/>
      <c r="BA320" s="157"/>
      <c r="BB320" s="157"/>
      <c r="BC320" s="157"/>
      <c r="BD320" s="157"/>
      <c r="BE320" s="157"/>
      <c r="BF320" s="158"/>
      <c r="BG320" s="79"/>
      <c r="BH320" s="80"/>
      <c r="BI320" s="80"/>
      <c r="BJ320" s="80"/>
      <c r="BK320" s="80"/>
      <c r="BL320" s="80"/>
      <c r="BM320" s="80"/>
      <c r="BN320" s="80"/>
      <c r="BO320" s="80"/>
      <c r="BP320" s="81"/>
      <c r="BQ320" s="79"/>
      <c r="BR320" s="80"/>
      <c r="BS320" s="80"/>
      <c r="BT320" s="80"/>
      <c r="BU320" s="80"/>
      <c r="BV320" s="80"/>
      <c r="BW320" s="80"/>
      <c r="BX320" s="80"/>
      <c r="BY320" s="81"/>
      <c r="BZ320" s="90"/>
      <c r="CA320" s="91"/>
      <c r="CB320" s="91"/>
      <c r="CC320" s="91"/>
      <c r="CD320" s="91"/>
      <c r="CE320" s="91"/>
      <c r="CF320" s="91"/>
      <c r="CG320" s="91"/>
      <c r="CH320" s="92"/>
      <c r="CI320" s="87"/>
      <c r="CJ320" s="88"/>
      <c r="CK320" s="88"/>
      <c r="CL320" s="88"/>
      <c r="CM320" s="88"/>
      <c r="CN320" s="88"/>
      <c r="CO320" s="88"/>
      <c r="CP320" s="88"/>
      <c r="CQ320" s="88"/>
      <c r="CR320" s="88"/>
      <c r="CS320" s="89"/>
      <c r="CT320" s="87"/>
      <c r="CU320" s="88"/>
      <c r="CV320" s="88"/>
      <c r="CW320" s="88"/>
      <c r="CX320" s="88"/>
      <c r="CY320" s="88"/>
      <c r="CZ320" s="88"/>
      <c r="DA320" s="88"/>
      <c r="DB320" s="88"/>
      <c r="DC320" s="88"/>
      <c r="DD320" s="89"/>
      <c r="DE320" s="87"/>
      <c r="DF320" s="88"/>
      <c r="DG320" s="88"/>
      <c r="DH320" s="88"/>
      <c r="DI320" s="88"/>
      <c r="DJ320" s="88"/>
      <c r="DK320" s="88"/>
      <c r="DL320" s="88"/>
      <c r="DM320" s="88"/>
      <c r="DN320" s="88"/>
      <c r="DO320" s="89"/>
      <c r="DP320" s="87"/>
      <c r="DQ320" s="88"/>
      <c r="DR320" s="88"/>
      <c r="DS320" s="88"/>
      <c r="DT320" s="88"/>
      <c r="DU320" s="88"/>
      <c r="DV320" s="88"/>
      <c r="DW320" s="88"/>
      <c r="DX320" s="88"/>
      <c r="DY320" s="89"/>
      <c r="DZ320" s="87"/>
      <c r="EA320" s="88"/>
      <c r="EB320" s="88"/>
      <c r="EC320" s="88"/>
      <c r="ED320" s="88"/>
      <c r="EE320" s="88"/>
      <c r="EF320" s="88"/>
      <c r="EG320" s="88"/>
      <c r="EH320" s="88"/>
      <c r="EI320" s="89"/>
      <c r="EJ320" s="79"/>
      <c r="EK320" s="80"/>
      <c r="EL320" s="80"/>
      <c r="EM320" s="80"/>
      <c r="EN320" s="80"/>
      <c r="EO320" s="80"/>
      <c r="EP320" s="80"/>
      <c r="EQ320" s="80"/>
      <c r="ER320" s="80"/>
      <c r="ES320" s="81"/>
      <c r="ET320" s="87"/>
      <c r="EU320" s="88"/>
      <c r="EV320" s="88"/>
      <c r="EW320" s="88"/>
      <c r="EX320" s="88"/>
      <c r="EY320" s="88"/>
      <c r="EZ320" s="88"/>
      <c r="FA320" s="88"/>
      <c r="FB320" s="88"/>
      <c r="FC320" s="88"/>
      <c r="FD320" s="88"/>
      <c r="FE320" s="89"/>
    </row>
    <row r="321" spans="1:161" s="2" customFormat="1" ht="12.75">
      <c r="A321" s="150"/>
      <c r="B321" s="151"/>
      <c r="C321" s="151"/>
      <c r="D321" s="151"/>
      <c r="E321" s="151"/>
      <c r="F321" s="151"/>
      <c r="G321" s="151"/>
      <c r="H321" s="152"/>
      <c r="I321" s="159"/>
      <c r="J321" s="160"/>
      <c r="K321" s="160"/>
      <c r="L321" s="160"/>
      <c r="M321" s="160"/>
      <c r="N321" s="160"/>
      <c r="O321" s="160"/>
      <c r="P321" s="160"/>
      <c r="Q321" s="160"/>
      <c r="R321" s="161"/>
      <c r="S321" s="159"/>
      <c r="T321" s="160"/>
      <c r="U321" s="160"/>
      <c r="V321" s="160"/>
      <c r="W321" s="160"/>
      <c r="X321" s="160"/>
      <c r="Y321" s="160"/>
      <c r="Z321" s="160"/>
      <c r="AA321" s="160"/>
      <c r="AB321" s="161"/>
      <c r="AC321" s="159"/>
      <c r="AD321" s="160"/>
      <c r="AE321" s="160"/>
      <c r="AF321" s="160"/>
      <c r="AG321" s="160"/>
      <c r="AH321" s="160"/>
      <c r="AI321" s="160"/>
      <c r="AJ321" s="160"/>
      <c r="AK321" s="160"/>
      <c r="AL321" s="161"/>
      <c r="AM321" s="159"/>
      <c r="AN321" s="160"/>
      <c r="AO321" s="160"/>
      <c r="AP321" s="160"/>
      <c r="AQ321" s="160"/>
      <c r="AR321" s="160"/>
      <c r="AS321" s="160"/>
      <c r="AT321" s="160"/>
      <c r="AU321" s="160"/>
      <c r="AV321" s="161"/>
      <c r="AW321" s="159"/>
      <c r="AX321" s="160"/>
      <c r="AY321" s="160"/>
      <c r="AZ321" s="160"/>
      <c r="BA321" s="160"/>
      <c r="BB321" s="160"/>
      <c r="BC321" s="160"/>
      <c r="BD321" s="160"/>
      <c r="BE321" s="160"/>
      <c r="BF321" s="161"/>
      <c r="BG321" s="79"/>
      <c r="BH321" s="80"/>
      <c r="BI321" s="80"/>
      <c r="BJ321" s="80"/>
      <c r="BK321" s="80"/>
      <c r="BL321" s="80"/>
      <c r="BM321" s="80"/>
      <c r="BN321" s="80"/>
      <c r="BO321" s="80"/>
      <c r="BP321" s="81"/>
      <c r="BQ321" s="79"/>
      <c r="BR321" s="80"/>
      <c r="BS321" s="80"/>
      <c r="BT321" s="80"/>
      <c r="BU321" s="80"/>
      <c r="BV321" s="80"/>
      <c r="BW321" s="80"/>
      <c r="BX321" s="80"/>
      <c r="BY321" s="81"/>
      <c r="BZ321" s="90"/>
      <c r="CA321" s="91"/>
      <c r="CB321" s="91"/>
      <c r="CC321" s="91"/>
      <c r="CD321" s="91"/>
      <c r="CE321" s="91"/>
      <c r="CF321" s="91"/>
      <c r="CG321" s="91"/>
      <c r="CH321" s="92"/>
      <c r="CI321" s="87"/>
      <c r="CJ321" s="88"/>
      <c r="CK321" s="88"/>
      <c r="CL321" s="88"/>
      <c r="CM321" s="88"/>
      <c r="CN321" s="88"/>
      <c r="CO321" s="88"/>
      <c r="CP321" s="88"/>
      <c r="CQ321" s="88"/>
      <c r="CR321" s="88"/>
      <c r="CS321" s="89"/>
      <c r="CT321" s="87"/>
      <c r="CU321" s="88"/>
      <c r="CV321" s="88"/>
      <c r="CW321" s="88"/>
      <c r="CX321" s="88"/>
      <c r="CY321" s="88"/>
      <c r="CZ321" s="88"/>
      <c r="DA321" s="88"/>
      <c r="DB321" s="88"/>
      <c r="DC321" s="88"/>
      <c r="DD321" s="89"/>
      <c r="DE321" s="87"/>
      <c r="DF321" s="88"/>
      <c r="DG321" s="88"/>
      <c r="DH321" s="88"/>
      <c r="DI321" s="88"/>
      <c r="DJ321" s="88"/>
      <c r="DK321" s="88"/>
      <c r="DL321" s="88"/>
      <c r="DM321" s="88"/>
      <c r="DN321" s="88"/>
      <c r="DO321" s="89"/>
      <c r="DP321" s="87"/>
      <c r="DQ321" s="88"/>
      <c r="DR321" s="88"/>
      <c r="DS321" s="88"/>
      <c r="DT321" s="88"/>
      <c r="DU321" s="88"/>
      <c r="DV321" s="88"/>
      <c r="DW321" s="88"/>
      <c r="DX321" s="88"/>
      <c r="DY321" s="89"/>
      <c r="DZ321" s="87"/>
      <c r="EA321" s="88"/>
      <c r="EB321" s="88"/>
      <c r="EC321" s="88"/>
      <c r="ED321" s="88"/>
      <c r="EE321" s="88"/>
      <c r="EF321" s="88"/>
      <c r="EG321" s="88"/>
      <c r="EH321" s="88"/>
      <c r="EI321" s="89"/>
      <c r="EJ321" s="79"/>
      <c r="EK321" s="80"/>
      <c r="EL321" s="80"/>
      <c r="EM321" s="80"/>
      <c r="EN321" s="80"/>
      <c r="EO321" s="80"/>
      <c r="EP321" s="80"/>
      <c r="EQ321" s="80"/>
      <c r="ER321" s="80"/>
      <c r="ES321" s="81"/>
      <c r="ET321" s="87"/>
      <c r="EU321" s="88"/>
      <c r="EV321" s="88"/>
      <c r="EW321" s="88"/>
      <c r="EX321" s="88"/>
      <c r="EY321" s="88"/>
      <c r="EZ321" s="88"/>
      <c r="FA321" s="88"/>
      <c r="FB321" s="88"/>
      <c r="FC321" s="88"/>
      <c r="FD321" s="88"/>
      <c r="FE321" s="89"/>
    </row>
    <row r="322" spans="1:161" s="2" customFormat="1" ht="161.25" customHeight="1">
      <c r="A322" s="144" t="s">
        <v>528</v>
      </c>
      <c r="B322" s="145"/>
      <c r="C322" s="145"/>
      <c r="D322" s="145"/>
      <c r="E322" s="145"/>
      <c r="F322" s="145"/>
      <c r="G322" s="145"/>
      <c r="H322" s="146"/>
      <c r="I322" s="153" t="s">
        <v>392</v>
      </c>
      <c r="J322" s="154"/>
      <c r="K322" s="154"/>
      <c r="L322" s="154"/>
      <c r="M322" s="154"/>
      <c r="N322" s="154"/>
      <c r="O322" s="154"/>
      <c r="P322" s="154"/>
      <c r="Q322" s="154"/>
      <c r="R322" s="155"/>
      <c r="S322" s="153" t="s">
        <v>402</v>
      </c>
      <c r="T322" s="154"/>
      <c r="U322" s="154"/>
      <c r="V322" s="154"/>
      <c r="W322" s="154"/>
      <c r="X322" s="154"/>
      <c r="Y322" s="154"/>
      <c r="Z322" s="154"/>
      <c r="AA322" s="154"/>
      <c r="AB322" s="155"/>
      <c r="AC322" s="153" t="s">
        <v>375</v>
      </c>
      <c r="AD322" s="154"/>
      <c r="AE322" s="154"/>
      <c r="AF322" s="154"/>
      <c r="AG322" s="154"/>
      <c r="AH322" s="154"/>
      <c r="AI322" s="154"/>
      <c r="AJ322" s="154"/>
      <c r="AK322" s="154"/>
      <c r="AL322" s="155"/>
      <c r="AM322" s="153" t="s">
        <v>510</v>
      </c>
      <c r="AN322" s="154"/>
      <c r="AO322" s="154"/>
      <c r="AP322" s="154"/>
      <c r="AQ322" s="154"/>
      <c r="AR322" s="154"/>
      <c r="AS322" s="154"/>
      <c r="AT322" s="154"/>
      <c r="AU322" s="154"/>
      <c r="AV322" s="155"/>
      <c r="AW322" s="153"/>
      <c r="AX322" s="154"/>
      <c r="AY322" s="154"/>
      <c r="AZ322" s="154"/>
      <c r="BA322" s="154"/>
      <c r="BB322" s="154"/>
      <c r="BC322" s="154"/>
      <c r="BD322" s="154"/>
      <c r="BE322" s="154"/>
      <c r="BF322" s="155"/>
      <c r="BG322" s="79" t="s">
        <v>358</v>
      </c>
      <c r="BH322" s="80"/>
      <c r="BI322" s="80"/>
      <c r="BJ322" s="80"/>
      <c r="BK322" s="80"/>
      <c r="BL322" s="80"/>
      <c r="BM322" s="80"/>
      <c r="BN322" s="80"/>
      <c r="BO322" s="80"/>
      <c r="BP322" s="81"/>
      <c r="BQ322" s="79" t="s">
        <v>394</v>
      </c>
      <c r="BR322" s="80"/>
      <c r="BS322" s="80"/>
      <c r="BT322" s="80"/>
      <c r="BU322" s="80"/>
      <c r="BV322" s="80"/>
      <c r="BW322" s="80"/>
      <c r="BX322" s="80"/>
      <c r="BY322" s="81"/>
      <c r="BZ322" s="90"/>
      <c r="CA322" s="91"/>
      <c r="CB322" s="91"/>
      <c r="CC322" s="91"/>
      <c r="CD322" s="91"/>
      <c r="CE322" s="91"/>
      <c r="CF322" s="91"/>
      <c r="CG322" s="91"/>
      <c r="CH322" s="92"/>
      <c r="CI322" s="87">
        <v>2100</v>
      </c>
      <c r="CJ322" s="88"/>
      <c r="CK322" s="88"/>
      <c r="CL322" s="88"/>
      <c r="CM322" s="88"/>
      <c r="CN322" s="88"/>
      <c r="CO322" s="88"/>
      <c r="CP322" s="88"/>
      <c r="CQ322" s="88"/>
      <c r="CR322" s="88"/>
      <c r="CS322" s="89"/>
      <c r="CT322" s="87"/>
      <c r="CU322" s="88"/>
      <c r="CV322" s="88"/>
      <c r="CW322" s="88"/>
      <c r="CX322" s="88"/>
      <c r="CY322" s="88"/>
      <c r="CZ322" s="88"/>
      <c r="DA322" s="88"/>
      <c r="DB322" s="88"/>
      <c r="DC322" s="88"/>
      <c r="DD322" s="89"/>
      <c r="DE322" s="64" t="s">
        <v>560</v>
      </c>
      <c r="DF322" s="65"/>
      <c r="DG322" s="65"/>
      <c r="DH322" s="65"/>
      <c r="DI322" s="65"/>
      <c r="DJ322" s="65"/>
      <c r="DK322" s="65"/>
      <c r="DL322" s="65"/>
      <c r="DM322" s="65"/>
      <c r="DN322" s="65"/>
      <c r="DO322" s="66"/>
      <c r="DP322" s="141"/>
      <c r="DQ322" s="142"/>
      <c r="DR322" s="142"/>
      <c r="DS322" s="142"/>
      <c r="DT322" s="142"/>
      <c r="DU322" s="142"/>
      <c r="DV322" s="142"/>
      <c r="DW322" s="142"/>
      <c r="DX322" s="142"/>
      <c r="DY322" s="143"/>
      <c r="DZ322" s="87"/>
      <c r="EA322" s="88"/>
      <c r="EB322" s="88"/>
      <c r="EC322" s="88"/>
      <c r="ED322" s="88"/>
      <c r="EE322" s="88"/>
      <c r="EF322" s="88"/>
      <c r="EG322" s="88"/>
      <c r="EH322" s="88"/>
      <c r="EI322" s="89"/>
      <c r="EJ322" s="79"/>
      <c r="EK322" s="80"/>
      <c r="EL322" s="80"/>
      <c r="EM322" s="80"/>
      <c r="EN322" s="80"/>
      <c r="EO322" s="80"/>
      <c r="EP322" s="80"/>
      <c r="EQ322" s="80"/>
      <c r="ER322" s="80"/>
      <c r="ES322" s="81"/>
      <c r="ET322" s="87"/>
      <c r="EU322" s="88"/>
      <c r="EV322" s="88"/>
      <c r="EW322" s="88"/>
      <c r="EX322" s="88"/>
      <c r="EY322" s="88"/>
      <c r="EZ322" s="88"/>
      <c r="FA322" s="88"/>
      <c r="FB322" s="88"/>
      <c r="FC322" s="88"/>
      <c r="FD322" s="88"/>
      <c r="FE322" s="89"/>
    </row>
    <row r="323" spans="1:161" s="2" customFormat="1" ht="12.75">
      <c r="A323" s="147"/>
      <c r="B323" s="148"/>
      <c r="C323" s="148"/>
      <c r="D323" s="148"/>
      <c r="E323" s="148"/>
      <c r="F323" s="148"/>
      <c r="G323" s="148"/>
      <c r="H323" s="149"/>
      <c r="I323" s="156"/>
      <c r="J323" s="157"/>
      <c r="K323" s="157"/>
      <c r="L323" s="157"/>
      <c r="M323" s="157"/>
      <c r="N323" s="157"/>
      <c r="O323" s="157"/>
      <c r="P323" s="157"/>
      <c r="Q323" s="157"/>
      <c r="R323" s="158"/>
      <c r="S323" s="156"/>
      <c r="T323" s="157"/>
      <c r="U323" s="157"/>
      <c r="V323" s="157"/>
      <c r="W323" s="157"/>
      <c r="X323" s="157"/>
      <c r="Y323" s="157"/>
      <c r="Z323" s="157"/>
      <c r="AA323" s="157"/>
      <c r="AB323" s="158"/>
      <c r="AC323" s="156"/>
      <c r="AD323" s="157"/>
      <c r="AE323" s="157"/>
      <c r="AF323" s="157"/>
      <c r="AG323" s="157"/>
      <c r="AH323" s="157"/>
      <c r="AI323" s="157"/>
      <c r="AJ323" s="157"/>
      <c r="AK323" s="157"/>
      <c r="AL323" s="158"/>
      <c r="AM323" s="156"/>
      <c r="AN323" s="157"/>
      <c r="AO323" s="157"/>
      <c r="AP323" s="157"/>
      <c r="AQ323" s="157"/>
      <c r="AR323" s="157"/>
      <c r="AS323" s="157"/>
      <c r="AT323" s="157"/>
      <c r="AU323" s="157"/>
      <c r="AV323" s="158"/>
      <c r="AW323" s="156"/>
      <c r="AX323" s="157"/>
      <c r="AY323" s="157"/>
      <c r="AZ323" s="157"/>
      <c r="BA323" s="157"/>
      <c r="BB323" s="157"/>
      <c r="BC323" s="157"/>
      <c r="BD323" s="157"/>
      <c r="BE323" s="157"/>
      <c r="BF323" s="158"/>
      <c r="BG323" s="79"/>
      <c r="BH323" s="80"/>
      <c r="BI323" s="80"/>
      <c r="BJ323" s="80"/>
      <c r="BK323" s="80"/>
      <c r="BL323" s="80"/>
      <c r="BM323" s="80"/>
      <c r="BN323" s="80"/>
      <c r="BO323" s="80"/>
      <c r="BP323" s="81"/>
      <c r="BQ323" s="79"/>
      <c r="BR323" s="80"/>
      <c r="BS323" s="80"/>
      <c r="BT323" s="80"/>
      <c r="BU323" s="80"/>
      <c r="BV323" s="80"/>
      <c r="BW323" s="80"/>
      <c r="BX323" s="80"/>
      <c r="BY323" s="81"/>
      <c r="BZ323" s="90"/>
      <c r="CA323" s="91"/>
      <c r="CB323" s="91"/>
      <c r="CC323" s="91"/>
      <c r="CD323" s="91"/>
      <c r="CE323" s="91"/>
      <c r="CF323" s="91"/>
      <c r="CG323" s="91"/>
      <c r="CH323" s="92"/>
      <c r="CI323" s="87"/>
      <c r="CJ323" s="88"/>
      <c r="CK323" s="88"/>
      <c r="CL323" s="88"/>
      <c r="CM323" s="88"/>
      <c r="CN323" s="88"/>
      <c r="CO323" s="88"/>
      <c r="CP323" s="88"/>
      <c r="CQ323" s="88"/>
      <c r="CR323" s="88"/>
      <c r="CS323" s="89"/>
      <c r="CT323" s="87"/>
      <c r="CU323" s="88"/>
      <c r="CV323" s="88"/>
      <c r="CW323" s="88"/>
      <c r="CX323" s="88"/>
      <c r="CY323" s="88"/>
      <c r="CZ323" s="88"/>
      <c r="DA323" s="88"/>
      <c r="DB323" s="88"/>
      <c r="DC323" s="88"/>
      <c r="DD323" s="89"/>
      <c r="DE323" s="87"/>
      <c r="DF323" s="88"/>
      <c r="DG323" s="88"/>
      <c r="DH323" s="88"/>
      <c r="DI323" s="88"/>
      <c r="DJ323" s="88"/>
      <c r="DK323" s="88"/>
      <c r="DL323" s="88"/>
      <c r="DM323" s="88"/>
      <c r="DN323" s="88"/>
      <c r="DO323" s="89"/>
      <c r="DP323" s="87"/>
      <c r="DQ323" s="88"/>
      <c r="DR323" s="88"/>
      <c r="DS323" s="88"/>
      <c r="DT323" s="88"/>
      <c r="DU323" s="88"/>
      <c r="DV323" s="88"/>
      <c r="DW323" s="88"/>
      <c r="DX323" s="88"/>
      <c r="DY323" s="89"/>
      <c r="DZ323" s="87"/>
      <c r="EA323" s="88"/>
      <c r="EB323" s="88"/>
      <c r="EC323" s="88"/>
      <c r="ED323" s="88"/>
      <c r="EE323" s="88"/>
      <c r="EF323" s="88"/>
      <c r="EG323" s="88"/>
      <c r="EH323" s="88"/>
      <c r="EI323" s="89"/>
      <c r="EJ323" s="79"/>
      <c r="EK323" s="80"/>
      <c r="EL323" s="80"/>
      <c r="EM323" s="80"/>
      <c r="EN323" s="80"/>
      <c r="EO323" s="80"/>
      <c r="EP323" s="80"/>
      <c r="EQ323" s="80"/>
      <c r="ER323" s="80"/>
      <c r="ES323" s="81"/>
      <c r="ET323" s="87"/>
      <c r="EU323" s="88"/>
      <c r="EV323" s="88"/>
      <c r="EW323" s="88"/>
      <c r="EX323" s="88"/>
      <c r="EY323" s="88"/>
      <c r="EZ323" s="88"/>
      <c r="FA323" s="88"/>
      <c r="FB323" s="88"/>
      <c r="FC323" s="88"/>
      <c r="FD323" s="88"/>
      <c r="FE323" s="89"/>
    </row>
    <row r="324" spans="1:161" s="2" customFormat="1" ht="12.75">
      <c r="A324" s="150"/>
      <c r="B324" s="151"/>
      <c r="C324" s="151"/>
      <c r="D324" s="151"/>
      <c r="E324" s="151"/>
      <c r="F324" s="151"/>
      <c r="G324" s="151"/>
      <c r="H324" s="152"/>
      <c r="I324" s="159"/>
      <c r="J324" s="160"/>
      <c r="K324" s="160"/>
      <c r="L324" s="160"/>
      <c r="M324" s="160"/>
      <c r="N324" s="160"/>
      <c r="O324" s="160"/>
      <c r="P324" s="160"/>
      <c r="Q324" s="160"/>
      <c r="R324" s="161"/>
      <c r="S324" s="159"/>
      <c r="T324" s="160"/>
      <c r="U324" s="160"/>
      <c r="V324" s="160"/>
      <c r="W324" s="160"/>
      <c r="X324" s="160"/>
      <c r="Y324" s="160"/>
      <c r="Z324" s="160"/>
      <c r="AA324" s="160"/>
      <c r="AB324" s="161"/>
      <c r="AC324" s="159"/>
      <c r="AD324" s="160"/>
      <c r="AE324" s="160"/>
      <c r="AF324" s="160"/>
      <c r="AG324" s="160"/>
      <c r="AH324" s="160"/>
      <c r="AI324" s="160"/>
      <c r="AJ324" s="160"/>
      <c r="AK324" s="160"/>
      <c r="AL324" s="161"/>
      <c r="AM324" s="159"/>
      <c r="AN324" s="160"/>
      <c r="AO324" s="160"/>
      <c r="AP324" s="160"/>
      <c r="AQ324" s="160"/>
      <c r="AR324" s="160"/>
      <c r="AS324" s="160"/>
      <c r="AT324" s="160"/>
      <c r="AU324" s="160"/>
      <c r="AV324" s="161"/>
      <c r="AW324" s="159"/>
      <c r="AX324" s="160"/>
      <c r="AY324" s="160"/>
      <c r="AZ324" s="160"/>
      <c r="BA324" s="160"/>
      <c r="BB324" s="160"/>
      <c r="BC324" s="160"/>
      <c r="BD324" s="160"/>
      <c r="BE324" s="160"/>
      <c r="BF324" s="161"/>
      <c r="BG324" s="79"/>
      <c r="BH324" s="80"/>
      <c r="BI324" s="80"/>
      <c r="BJ324" s="80"/>
      <c r="BK324" s="80"/>
      <c r="BL324" s="80"/>
      <c r="BM324" s="80"/>
      <c r="BN324" s="80"/>
      <c r="BO324" s="80"/>
      <c r="BP324" s="81"/>
      <c r="BQ324" s="79"/>
      <c r="BR324" s="80"/>
      <c r="BS324" s="80"/>
      <c r="BT324" s="80"/>
      <c r="BU324" s="80"/>
      <c r="BV324" s="80"/>
      <c r="BW324" s="80"/>
      <c r="BX324" s="80"/>
      <c r="BY324" s="81"/>
      <c r="BZ324" s="90"/>
      <c r="CA324" s="91"/>
      <c r="CB324" s="91"/>
      <c r="CC324" s="91"/>
      <c r="CD324" s="91"/>
      <c r="CE324" s="91"/>
      <c r="CF324" s="91"/>
      <c r="CG324" s="91"/>
      <c r="CH324" s="92"/>
      <c r="CI324" s="87"/>
      <c r="CJ324" s="88"/>
      <c r="CK324" s="88"/>
      <c r="CL324" s="88"/>
      <c r="CM324" s="88"/>
      <c r="CN324" s="88"/>
      <c r="CO324" s="88"/>
      <c r="CP324" s="88"/>
      <c r="CQ324" s="88"/>
      <c r="CR324" s="88"/>
      <c r="CS324" s="89"/>
      <c r="CT324" s="87"/>
      <c r="CU324" s="88"/>
      <c r="CV324" s="88"/>
      <c r="CW324" s="88"/>
      <c r="CX324" s="88"/>
      <c r="CY324" s="88"/>
      <c r="CZ324" s="88"/>
      <c r="DA324" s="88"/>
      <c r="DB324" s="88"/>
      <c r="DC324" s="88"/>
      <c r="DD324" s="89"/>
      <c r="DE324" s="87"/>
      <c r="DF324" s="88"/>
      <c r="DG324" s="88"/>
      <c r="DH324" s="88"/>
      <c r="DI324" s="88"/>
      <c r="DJ324" s="88"/>
      <c r="DK324" s="88"/>
      <c r="DL324" s="88"/>
      <c r="DM324" s="88"/>
      <c r="DN324" s="88"/>
      <c r="DO324" s="89"/>
      <c r="DP324" s="87"/>
      <c r="DQ324" s="88"/>
      <c r="DR324" s="88"/>
      <c r="DS324" s="88"/>
      <c r="DT324" s="88"/>
      <c r="DU324" s="88"/>
      <c r="DV324" s="88"/>
      <c r="DW324" s="88"/>
      <c r="DX324" s="88"/>
      <c r="DY324" s="89"/>
      <c r="DZ324" s="87"/>
      <c r="EA324" s="88"/>
      <c r="EB324" s="88"/>
      <c r="EC324" s="88"/>
      <c r="ED324" s="88"/>
      <c r="EE324" s="88"/>
      <c r="EF324" s="88"/>
      <c r="EG324" s="88"/>
      <c r="EH324" s="88"/>
      <c r="EI324" s="89"/>
      <c r="EJ324" s="79"/>
      <c r="EK324" s="80"/>
      <c r="EL324" s="80"/>
      <c r="EM324" s="80"/>
      <c r="EN324" s="80"/>
      <c r="EO324" s="80"/>
      <c r="EP324" s="80"/>
      <c r="EQ324" s="80"/>
      <c r="ER324" s="80"/>
      <c r="ES324" s="81"/>
      <c r="ET324" s="87"/>
      <c r="EU324" s="88"/>
      <c r="EV324" s="88"/>
      <c r="EW324" s="88"/>
      <c r="EX324" s="88"/>
      <c r="EY324" s="88"/>
      <c r="EZ324" s="88"/>
      <c r="FA324" s="88"/>
      <c r="FB324" s="88"/>
      <c r="FC324" s="88"/>
      <c r="FD324" s="88"/>
      <c r="FE324" s="89"/>
    </row>
    <row r="325" spans="1:161" s="2" customFormat="1" ht="161.25" customHeight="1">
      <c r="A325" s="144" t="s">
        <v>529</v>
      </c>
      <c r="B325" s="145"/>
      <c r="C325" s="145"/>
      <c r="D325" s="145"/>
      <c r="E325" s="145"/>
      <c r="F325" s="145"/>
      <c r="G325" s="145"/>
      <c r="H325" s="146"/>
      <c r="I325" s="153" t="s">
        <v>392</v>
      </c>
      <c r="J325" s="154"/>
      <c r="K325" s="154"/>
      <c r="L325" s="154"/>
      <c r="M325" s="154"/>
      <c r="N325" s="154"/>
      <c r="O325" s="154"/>
      <c r="P325" s="154"/>
      <c r="Q325" s="154"/>
      <c r="R325" s="155"/>
      <c r="S325" s="153" t="s">
        <v>408</v>
      </c>
      <c r="T325" s="154"/>
      <c r="U325" s="154"/>
      <c r="V325" s="154"/>
      <c r="W325" s="154"/>
      <c r="X325" s="154"/>
      <c r="Y325" s="154"/>
      <c r="Z325" s="154"/>
      <c r="AA325" s="154"/>
      <c r="AB325" s="155"/>
      <c r="AC325" s="153" t="s">
        <v>375</v>
      </c>
      <c r="AD325" s="154"/>
      <c r="AE325" s="154"/>
      <c r="AF325" s="154"/>
      <c r="AG325" s="154"/>
      <c r="AH325" s="154"/>
      <c r="AI325" s="154"/>
      <c r="AJ325" s="154"/>
      <c r="AK325" s="154"/>
      <c r="AL325" s="155"/>
      <c r="AM325" s="153" t="s">
        <v>388</v>
      </c>
      <c r="AN325" s="154"/>
      <c r="AO325" s="154"/>
      <c r="AP325" s="154"/>
      <c r="AQ325" s="154"/>
      <c r="AR325" s="154"/>
      <c r="AS325" s="154"/>
      <c r="AT325" s="154"/>
      <c r="AU325" s="154"/>
      <c r="AV325" s="155"/>
      <c r="AW325" s="153"/>
      <c r="AX325" s="154"/>
      <c r="AY325" s="154"/>
      <c r="AZ325" s="154"/>
      <c r="BA325" s="154"/>
      <c r="BB325" s="154"/>
      <c r="BC325" s="154"/>
      <c r="BD325" s="154"/>
      <c r="BE325" s="154"/>
      <c r="BF325" s="155"/>
      <c r="BG325" s="79" t="s">
        <v>358</v>
      </c>
      <c r="BH325" s="80"/>
      <c r="BI325" s="80"/>
      <c r="BJ325" s="80"/>
      <c r="BK325" s="80"/>
      <c r="BL325" s="80"/>
      <c r="BM325" s="80"/>
      <c r="BN325" s="80"/>
      <c r="BO325" s="80"/>
      <c r="BP325" s="81"/>
      <c r="BQ325" s="79" t="s">
        <v>394</v>
      </c>
      <c r="BR325" s="80"/>
      <c r="BS325" s="80"/>
      <c r="BT325" s="80"/>
      <c r="BU325" s="80"/>
      <c r="BV325" s="80"/>
      <c r="BW325" s="80"/>
      <c r="BX325" s="80"/>
      <c r="BY325" s="81"/>
      <c r="BZ325" s="90"/>
      <c r="CA325" s="91"/>
      <c r="CB325" s="91"/>
      <c r="CC325" s="91"/>
      <c r="CD325" s="91"/>
      <c r="CE325" s="91"/>
      <c r="CF325" s="91"/>
      <c r="CG325" s="91"/>
      <c r="CH325" s="92"/>
      <c r="CI325" s="87">
        <v>20113</v>
      </c>
      <c r="CJ325" s="88"/>
      <c r="CK325" s="88"/>
      <c r="CL325" s="88"/>
      <c r="CM325" s="88"/>
      <c r="CN325" s="88"/>
      <c r="CO325" s="88"/>
      <c r="CP325" s="88"/>
      <c r="CQ325" s="88"/>
      <c r="CR325" s="88"/>
      <c r="CS325" s="89"/>
      <c r="CT325" s="87"/>
      <c r="CU325" s="88"/>
      <c r="CV325" s="88"/>
      <c r="CW325" s="88"/>
      <c r="CX325" s="88"/>
      <c r="CY325" s="88"/>
      <c r="CZ325" s="88"/>
      <c r="DA325" s="88"/>
      <c r="DB325" s="88"/>
      <c r="DC325" s="88"/>
      <c r="DD325" s="89"/>
      <c r="DE325" s="64" t="s">
        <v>561</v>
      </c>
      <c r="DF325" s="65"/>
      <c r="DG325" s="65"/>
      <c r="DH325" s="65"/>
      <c r="DI325" s="65"/>
      <c r="DJ325" s="65"/>
      <c r="DK325" s="65"/>
      <c r="DL325" s="65"/>
      <c r="DM325" s="65"/>
      <c r="DN325" s="65"/>
      <c r="DO325" s="66"/>
      <c r="DP325" s="141"/>
      <c r="DQ325" s="142"/>
      <c r="DR325" s="142"/>
      <c r="DS325" s="142"/>
      <c r="DT325" s="142"/>
      <c r="DU325" s="142"/>
      <c r="DV325" s="142"/>
      <c r="DW325" s="142"/>
      <c r="DX325" s="142"/>
      <c r="DY325" s="143"/>
      <c r="DZ325" s="87"/>
      <c r="EA325" s="88"/>
      <c r="EB325" s="88"/>
      <c r="EC325" s="88"/>
      <c r="ED325" s="88"/>
      <c r="EE325" s="88"/>
      <c r="EF325" s="88"/>
      <c r="EG325" s="88"/>
      <c r="EH325" s="88"/>
      <c r="EI325" s="89"/>
      <c r="EJ325" s="79"/>
      <c r="EK325" s="80"/>
      <c r="EL325" s="80"/>
      <c r="EM325" s="80"/>
      <c r="EN325" s="80"/>
      <c r="EO325" s="80"/>
      <c r="EP325" s="80"/>
      <c r="EQ325" s="80"/>
      <c r="ER325" s="80"/>
      <c r="ES325" s="81"/>
      <c r="ET325" s="87"/>
      <c r="EU325" s="88"/>
      <c r="EV325" s="88"/>
      <c r="EW325" s="88"/>
      <c r="EX325" s="88"/>
      <c r="EY325" s="88"/>
      <c r="EZ325" s="88"/>
      <c r="FA325" s="88"/>
      <c r="FB325" s="88"/>
      <c r="FC325" s="88"/>
      <c r="FD325" s="88"/>
      <c r="FE325" s="89"/>
    </row>
    <row r="326" spans="1:161" s="2" customFormat="1" ht="12.75">
      <c r="A326" s="147"/>
      <c r="B326" s="148"/>
      <c r="C326" s="148"/>
      <c r="D326" s="148"/>
      <c r="E326" s="148"/>
      <c r="F326" s="148"/>
      <c r="G326" s="148"/>
      <c r="H326" s="149"/>
      <c r="I326" s="156"/>
      <c r="J326" s="157"/>
      <c r="K326" s="157"/>
      <c r="L326" s="157"/>
      <c r="M326" s="157"/>
      <c r="N326" s="157"/>
      <c r="O326" s="157"/>
      <c r="P326" s="157"/>
      <c r="Q326" s="157"/>
      <c r="R326" s="158"/>
      <c r="S326" s="156"/>
      <c r="T326" s="157"/>
      <c r="U326" s="157"/>
      <c r="V326" s="157"/>
      <c r="W326" s="157"/>
      <c r="X326" s="157"/>
      <c r="Y326" s="157"/>
      <c r="Z326" s="157"/>
      <c r="AA326" s="157"/>
      <c r="AB326" s="158"/>
      <c r="AC326" s="156"/>
      <c r="AD326" s="157"/>
      <c r="AE326" s="157"/>
      <c r="AF326" s="157"/>
      <c r="AG326" s="157"/>
      <c r="AH326" s="157"/>
      <c r="AI326" s="157"/>
      <c r="AJ326" s="157"/>
      <c r="AK326" s="157"/>
      <c r="AL326" s="158"/>
      <c r="AM326" s="156"/>
      <c r="AN326" s="157"/>
      <c r="AO326" s="157"/>
      <c r="AP326" s="157"/>
      <c r="AQ326" s="157"/>
      <c r="AR326" s="157"/>
      <c r="AS326" s="157"/>
      <c r="AT326" s="157"/>
      <c r="AU326" s="157"/>
      <c r="AV326" s="158"/>
      <c r="AW326" s="156"/>
      <c r="AX326" s="157"/>
      <c r="AY326" s="157"/>
      <c r="AZ326" s="157"/>
      <c r="BA326" s="157"/>
      <c r="BB326" s="157"/>
      <c r="BC326" s="157"/>
      <c r="BD326" s="157"/>
      <c r="BE326" s="157"/>
      <c r="BF326" s="158"/>
      <c r="BG326" s="79"/>
      <c r="BH326" s="80"/>
      <c r="BI326" s="80"/>
      <c r="BJ326" s="80"/>
      <c r="BK326" s="80"/>
      <c r="BL326" s="80"/>
      <c r="BM326" s="80"/>
      <c r="BN326" s="80"/>
      <c r="BO326" s="80"/>
      <c r="BP326" s="81"/>
      <c r="BQ326" s="79"/>
      <c r="BR326" s="80"/>
      <c r="BS326" s="80"/>
      <c r="BT326" s="80"/>
      <c r="BU326" s="80"/>
      <c r="BV326" s="80"/>
      <c r="BW326" s="80"/>
      <c r="BX326" s="80"/>
      <c r="BY326" s="81"/>
      <c r="BZ326" s="90"/>
      <c r="CA326" s="91"/>
      <c r="CB326" s="91"/>
      <c r="CC326" s="91"/>
      <c r="CD326" s="91"/>
      <c r="CE326" s="91"/>
      <c r="CF326" s="91"/>
      <c r="CG326" s="91"/>
      <c r="CH326" s="92"/>
      <c r="CI326" s="87"/>
      <c r="CJ326" s="88"/>
      <c r="CK326" s="88"/>
      <c r="CL326" s="88"/>
      <c r="CM326" s="88"/>
      <c r="CN326" s="88"/>
      <c r="CO326" s="88"/>
      <c r="CP326" s="88"/>
      <c r="CQ326" s="88"/>
      <c r="CR326" s="88"/>
      <c r="CS326" s="89"/>
      <c r="CT326" s="87"/>
      <c r="CU326" s="88"/>
      <c r="CV326" s="88"/>
      <c r="CW326" s="88"/>
      <c r="CX326" s="88"/>
      <c r="CY326" s="88"/>
      <c r="CZ326" s="88"/>
      <c r="DA326" s="88"/>
      <c r="DB326" s="88"/>
      <c r="DC326" s="88"/>
      <c r="DD326" s="89"/>
      <c r="DE326" s="87"/>
      <c r="DF326" s="88"/>
      <c r="DG326" s="88"/>
      <c r="DH326" s="88"/>
      <c r="DI326" s="88"/>
      <c r="DJ326" s="88"/>
      <c r="DK326" s="88"/>
      <c r="DL326" s="88"/>
      <c r="DM326" s="88"/>
      <c r="DN326" s="88"/>
      <c r="DO326" s="89"/>
      <c r="DP326" s="87"/>
      <c r="DQ326" s="88"/>
      <c r="DR326" s="88"/>
      <c r="DS326" s="88"/>
      <c r="DT326" s="88"/>
      <c r="DU326" s="88"/>
      <c r="DV326" s="88"/>
      <c r="DW326" s="88"/>
      <c r="DX326" s="88"/>
      <c r="DY326" s="89"/>
      <c r="DZ326" s="87"/>
      <c r="EA326" s="88"/>
      <c r="EB326" s="88"/>
      <c r="EC326" s="88"/>
      <c r="ED326" s="88"/>
      <c r="EE326" s="88"/>
      <c r="EF326" s="88"/>
      <c r="EG326" s="88"/>
      <c r="EH326" s="88"/>
      <c r="EI326" s="89"/>
      <c r="EJ326" s="79"/>
      <c r="EK326" s="80"/>
      <c r="EL326" s="80"/>
      <c r="EM326" s="80"/>
      <c r="EN326" s="80"/>
      <c r="EO326" s="80"/>
      <c r="EP326" s="80"/>
      <c r="EQ326" s="80"/>
      <c r="ER326" s="80"/>
      <c r="ES326" s="81"/>
      <c r="ET326" s="87"/>
      <c r="EU326" s="88"/>
      <c r="EV326" s="88"/>
      <c r="EW326" s="88"/>
      <c r="EX326" s="88"/>
      <c r="EY326" s="88"/>
      <c r="EZ326" s="88"/>
      <c r="FA326" s="88"/>
      <c r="FB326" s="88"/>
      <c r="FC326" s="88"/>
      <c r="FD326" s="88"/>
      <c r="FE326" s="89"/>
    </row>
    <row r="327" spans="1:161" s="2" customFormat="1" ht="12.75">
      <c r="A327" s="150"/>
      <c r="B327" s="151"/>
      <c r="C327" s="151"/>
      <c r="D327" s="151"/>
      <c r="E327" s="151"/>
      <c r="F327" s="151"/>
      <c r="G327" s="151"/>
      <c r="H327" s="152"/>
      <c r="I327" s="159"/>
      <c r="J327" s="160"/>
      <c r="K327" s="160"/>
      <c r="L327" s="160"/>
      <c r="M327" s="160"/>
      <c r="N327" s="160"/>
      <c r="O327" s="160"/>
      <c r="P327" s="160"/>
      <c r="Q327" s="160"/>
      <c r="R327" s="161"/>
      <c r="S327" s="159"/>
      <c r="T327" s="160"/>
      <c r="U327" s="160"/>
      <c r="V327" s="160"/>
      <c r="W327" s="160"/>
      <c r="X327" s="160"/>
      <c r="Y327" s="160"/>
      <c r="Z327" s="160"/>
      <c r="AA327" s="160"/>
      <c r="AB327" s="161"/>
      <c r="AC327" s="159"/>
      <c r="AD327" s="160"/>
      <c r="AE327" s="160"/>
      <c r="AF327" s="160"/>
      <c r="AG327" s="160"/>
      <c r="AH327" s="160"/>
      <c r="AI327" s="160"/>
      <c r="AJ327" s="160"/>
      <c r="AK327" s="160"/>
      <c r="AL327" s="161"/>
      <c r="AM327" s="159"/>
      <c r="AN327" s="160"/>
      <c r="AO327" s="160"/>
      <c r="AP327" s="160"/>
      <c r="AQ327" s="160"/>
      <c r="AR327" s="160"/>
      <c r="AS327" s="160"/>
      <c r="AT327" s="160"/>
      <c r="AU327" s="160"/>
      <c r="AV327" s="161"/>
      <c r="AW327" s="159"/>
      <c r="AX327" s="160"/>
      <c r="AY327" s="160"/>
      <c r="AZ327" s="160"/>
      <c r="BA327" s="160"/>
      <c r="BB327" s="160"/>
      <c r="BC327" s="160"/>
      <c r="BD327" s="160"/>
      <c r="BE327" s="160"/>
      <c r="BF327" s="161"/>
      <c r="BG327" s="79"/>
      <c r="BH327" s="80"/>
      <c r="BI327" s="80"/>
      <c r="BJ327" s="80"/>
      <c r="BK327" s="80"/>
      <c r="BL327" s="80"/>
      <c r="BM327" s="80"/>
      <c r="BN327" s="80"/>
      <c r="BO327" s="80"/>
      <c r="BP327" s="81"/>
      <c r="BQ327" s="79"/>
      <c r="BR327" s="80"/>
      <c r="BS327" s="80"/>
      <c r="BT327" s="80"/>
      <c r="BU327" s="80"/>
      <c r="BV327" s="80"/>
      <c r="BW327" s="80"/>
      <c r="BX327" s="80"/>
      <c r="BY327" s="81"/>
      <c r="BZ327" s="90"/>
      <c r="CA327" s="91"/>
      <c r="CB327" s="91"/>
      <c r="CC327" s="91"/>
      <c r="CD327" s="91"/>
      <c r="CE327" s="91"/>
      <c r="CF327" s="91"/>
      <c r="CG327" s="91"/>
      <c r="CH327" s="92"/>
      <c r="CI327" s="87"/>
      <c r="CJ327" s="88"/>
      <c r="CK327" s="88"/>
      <c r="CL327" s="88"/>
      <c r="CM327" s="88"/>
      <c r="CN327" s="88"/>
      <c r="CO327" s="88"/>
      <c r="CP327" s="88"/>
      <c r="CQ327" s="88"/>
      <c r="CR327" s="88"/>
      <c r="CS327" s="89"/>
      <c r="CT327" s="87"/>
      <c r="CU327" s="88"/>
      <c r="CV327" s="88"/>
      <c r="CW327" s="88"/>
      <c r="CX327" s="88"/>
      <c r="CY327" s="88"/>
      <c r="CZ327" s="88"/>
      <c r="DA327" s="88"/>
      <c r="DB327" s="88"/>
      <c r="DC327" s="88"/>
      <c r="DD327" s="89"/>
      <c r="DE327" s="87"/>
      <c r="DF327" s="88"/>
      <c r="DG327" s="88"/>
      <c r="DH327" s="88"/>
      <c r="DI327" s="88"/>
      <c r="DJ327" s="88"/>
      <c r="DK327" s="88"/>
      <c r="DL327" s="88"/>
      <c r="DM327" s="88"/>
      <c r="DN327" s="88"/>
      <c r="DO327" s="89"/>
      <c r="DP327" s="87"/>
      <c r="DQ327" s="88"/>
      <c r="DR327" s="88"/>
      <c r="DS327" s="88"/>
      <c r="DT327" s="88"/>
      <c r="DU327" s="88"/>
      <c r="DV327" s="88"/>
      <c r="DW327" s="88"/>
      <c r="DX327" s="88"/>
      <c r="DY327" s="89"/>
      <c r="DZ327" s="87"/>
      <c r="EA327" s="88"/>
      <c r="EB327" s="88"/>
      <c r="EC327" s="88"/>
      <c r="ED327" s="88"/>
      <c r="EE327" s="88"/>
      <c r="EF327" s="88"/>
      <c r="EG327" s="88"/>
      <c r="EH327" s="88"/>
      <c r="EI327" s="89"/>
      <c r="EJ327" s="79"/>
      <c r="EK327" s="80"/>
      <c r="EL327" s="80"/>
      <c r="EM327" s="80"/>
      <c r="EN327" s="80"/>
      <c r="EO327" s="80"/>
      <c r="EP327" s="80"/>
      <c r="EQ327" s="80"/>
      <c r="ER327" s="80"/>
      <c r="ES327" s="81"/>
      <c r="ET327" s="87"/>
      <c r="EU327" s="88"/>
      <c r="EV327" s="88"/>
      <c r="EW327" s="88"/>
      <c r="EX327" s="88"/>
      <c r="EY327" s="88"/>
      <c r="EZ327" s="88"/>
      <c r="FA327" s="88"/>
      <c r="FB327" s="88"/>
      <c r="FC327" s="88"/>
      <c r="FD327" s="88"/>
      <c r="FE327" s="89"/>
    </row>
    <row r="328" spans="1:161" s="2" customFormat="1" ht="161.25" customHeight="1">
      <c r="A328" s="144" t="s">
        <v>562</v>
      </c>
      <c r="B328" s="145"/>
      <c r="C328" s="145"/>
      <c r="D328" s="145"/>
      <c r="E328" s="145"/>
      <c r="F328" s="145"/>
      <c r="G328" s="145"/>
      <c r="H328" s="146"/>
      <c r="I328" s="153" t="s">
        <v>392</v>
      </c>
      <c r="J328" s="154"/>
      <c r="K328" s="154"/>
      <c r="L328" s="154"/>
      <c r="M328" s="154"/>
      <c r="N328" s="154"/>
      <c r="O328" s="154"/>
      <c r="P328" s="154"/>
      <c r="Q328" s="154"/>
      <c r="R328" s="155"/>
      <c r="S328" s="153" t="s">
        <v>408</v>
      </c>
      <c r="T328" s="154"/>
      <c r="U328" s="154"/>
      <c r="V328" s="154"/>
      <c r="W328" s="154"/>
      <c r="X328" s="154"/>
      <c r="Y328" s="154"/>
      <c r="Z328" s="154"/>
      <c r="AA328" s="154"/>
      <c r="AB328" s="155"/>
      <c r="AC328" s="153" t="s">
        <v>375</v>
      </c>
      <c r="AD328" s="154"/>
      <c r="AE328" s="154"/>
      <c r="AF328" s="154"/>
      <c r="AG328" s="154"/>
      <c r="AH328" s="154"/>
      <c r="AI328" s="154"/>
      <c r="AJ328" s="154"/>
      <c r="AK328" s="154"/>
      <c r="AL328" s="155"/>
      <c r="AM328" s="153" t="s">
        <v>510</v>
      </c>
      <c r="AN328" s="154"/>
      <c r="AO328" s="154"/>
      <c r="AP328" s="154"/>
      <c r="AQ328" s="154"/>
      <c r="AR328" s="154"/>
      <c r="AS328" s="154"/>
      <c r="AT328" s="154"/>
      <c r="AU328" s="154"/>
      <c r="AV328" s="155"/>
      <c r="AW328" s="153"/>
      <c r="AX328" s="154"/>
      <c r="AY328" s="154"/>
      <c r="AZ328" s="154"/>
      <c r="BA328" s="154"/>
      <c r="BB328" s="154"/>
      <c r="BC328" s="154"/>
      <c r="BD328" s="154"/>
      <c r="BE328" s="154"/>
      <c r="BF328" s="155"/>
      <c r="BG328" s="79" t="s">
        <v>358</v>
      </c>
      <c r="BH328" s="80"/>
      <c r="BI328" s="80"/>
      <c r="BJ328" s="80"/>
      <c r="BK328" s="80"/>
      <c r="BL328" s="80"/>
      <c r="BM328" s="80"/>
      <c r="BN328" s="80"/>
      <c r="BO328" s="80"/>
      <c r="BP328" s="81"/>
      <c r="BQ328" s="79" t="s">
        <v>394</v>
      </c>
      <c r="BR328" s="80"/>
      <c r="BS328" s="80"/>
      <c r="BT328" s="80"/>
      <c r="BU328" s="80"/>
      <c r="BV328" s="80"/>
      <c r="BW328" s="80"/>
      <c r="BX328" s="80"/>
      <c r="BY328" s="81"/>
      <c r="BZ328" s="90"/>
      <c r="CA328" s="91"/>
      <c r="CB328" s="91"/>
      <c r="CC328" s="91"/>
      <c r="CD328" s="91"/>
      <c r="CE328" s="91"/>
      <c r="CF328" s="91"/>
      <c r="CG328" s="91"/>
      <c r="CH328" s="92"/>
      <c r="CI328" s="87">
        <v>5250</v>
      </c>
      <c r="CJ328" s="88"/>
      <c r="CK328" s="88"/>
      <c r="CL328" s="88"/>
      <c r="CM328" s="88"/>
      <c r="CN328" s="88"/>
      <c r="CO328" s="88"/>
      <c r="CP328" s="88"/>
      <c r="CQ328" s="88"/>
      <c r="CR328" s="88"/>
      <c r="CS328" s="89"/>
      <c r="CT328" s="87"/>
      <c r="CU328" s="88"/>
      <c r="CV328" s="88"/>
      <c r="CW328" s="88"/>
      <c r="CX328" s="88"/>
      <c r="CY328" s="88"/>
      <c r="CZ328" s="88"/>
      <c r="DA328" s="88"/>
      <c r="DB328" s="88"/>
      <c r="DC328" s="88"/>
      <c r="DD328" s="89"/>
      <c r="DE328" s="64" t="s">
        <v>563</v>
      </c>
      <c r="DF328" s="65"/>
      <c r="DG328" s="65"/>
      <c r="DH328" s="65"/>
      <c r="DI328" s="65"/>
      <c r="DJ328" s="65"/>
      <c r="DK328" s="65"/>
      <c r="DL328" s="65"/>
      <c r="DM328" s="65"/>
      <c r="DN328" s="65"/>
      <c r="DO328" s="66"/>
      <c r="DP328" s="141"/>
      <c r="DQ328" s="142"/>
      <c r="DR328" s="142"/>
      <c r="DS328" s="142"/>
      <c r="DT328" s="142"/>
      <c r="DU328" s="142"/>
      <c r="DV328" s="142"/>
      <c r="DW328" s="142"/>
      <c r="DX328" s="142"/>
      <c r="DY328" s="143"/>
      <c r="DZ328" s="87"/>
      <c r="EA328" s="88"/>
      <c r="EB328" s="88"/>
      <c r="EC328" s="88"/>
      <c r="ED328" s="88"/>
      <c r="EE328" s="88"/>
      <c r="EF328" s="88"/>
      <c r="EG328" s="88"/>
      <c r="EH328" s="88"/>
      <c r="EI328" s="89"/>
      <c r="EJ328" s="79"/>
      <c r="EK328" s="80"/>
      <c r="EL328" s="80"/>
      <c r="EM328" s="80"/>
      <c r="EN328" s="80"/>
      <c r="EO328" s="80"/>
      <c r="EP328" s="80"/>
      <c r="EQ328" s="80"/>
      <c r="ER328" s="80"/>
      <c r="ES328" s="81"/>
      <c r="ET328" s="87"/>
      <c r="EU328" s="88"/>
      <c r="EV328" s="88"/>
      <c r="EW328" s="88"/>
      <c r="EX328" s="88"/>
      <c r="EY328" s="88"/>
      <c r="EZ328" s="88"/>
      <c r="FA328" s="88"/>
      <c r="FB328" s="88"/>
      <c r="FC328" s="88"/>
      <c r="FD328" s="88"/>
      <c r="FE328" s="89"/>
    </row>
    <row r="329" spans="1:161" s="2" customFormat="1" ht="12.75">
      <c r="A329" s="147"/>
      <c r="B329" s="148"/>
      <c r="C329" s="148"/>
      <c r="D329" s="148"/>
      <c r="E329" s="148"/>
      <c r="F329" s="148"/>
      <c r="G329" s="148"/>
      <c r="H329" s="149"/>
      <c r="I329" s="156"/>
      <c r="J329" s="157"/>
      <c r="K329" s="157"/>
      <c r="L329" s="157"/>
      <c r="M329" s="157"/>
      <c r="N329" s="157"/>
      <c r="O329" s="157"/>
      <c r="P329" s="157"/>
      <c r="Q329" s="157"/>
      <c r="R329" s="158"/>
      <c r="S329" s="156"/>
      <c r="T329" s="157"/>
      <c r="U329" s="157"/>
      <c r="V329" s="157"/>
      <c r="W329" s="157"/>
      <c r="X329" s="157"/>
      <c r="Y329" s="157"/>
      <c r="Z329" s="157"/>
      <c r="AA329" s="157"/>
      <c r="AB329" s="158"/>
      <c r="AC329" s="156"/>
      <c r="AD329" s="157"/>
      <c r="AE329" s="157"/>
      <c r="AF329" s="157"/>
      <c r="AG329" s="157"/>
      <c r="AH329" s="157"/>
      <c r="AI329" s="157"/>
      <c r="AJ329" s="157"/>
      <c r="AK329" s="157"/>
      <c r="AL329" s="158"/>
      <c r="AM329" s="156"/>
      <c r="AN329" s="157"/>
      <c r="AO329" s="157"/>
      <c r="AP329" s="157"/>
      <c r="AQ329" s="157"/>
      <c r="AR329" s="157"/>
      <c r="AS329" s="157"/>
      <c r="AT329" s="157"/>
      <c r="AU329" s="157"/>
      <c r="AV329" s="158"/>
      <c r="AW329" s="156"/>
      <c r="AX329" s="157"/>
      <c r="AY329" s="157"/>
      <c r="AZ329" s="157"/>
      <c r="BA329" s="157"/>
      <c r="BB329" s="157"/>
      <c r="BC329" s="157"/>
      <c r="BD329" s="157"/>
      <c r="BE329" s="157"/>
      <c r="BF329" s="158"/>
      <c r="BG329" s="79"/>
      <c r="BH329" s="80"/>
      <c r="BI329" s="80"/>
      <c r="BJ329" s="80"/>
      <c r="BK329" s="80"/>
      <c r="BL329" s="80"/>
      <c r="BM329" s="80"/>
      <c r="BN329" s="80"/>
      <c r="BO329" s="80"/>
      <c r="BP329" s="81"/>
      <c r="BQ329" s="79"/>
      <c r="BR329" s="80"/>
      <c r="BS329" s="80"/>
      <c r="BT329" s="80"/>
      <c r="BU329" s="80"/>
      <c r="BV329" s="80"/>
      <c r="BW329" s="80"/>
      <c r="BX329" s="80"/>
      <c r="BY329" s="81"/>
      <c r="BZ329" s="90"/>
      <c r="CA329" s="91"/>
      <c r="CB329" s="91"/>
      <c r="CC329" s="91"/>
      <c r="CD329" s="91"/>
      <c r="CE329" s="91"/>
      <c r="CF329" s="91"/>
      <c r="CG329" s="91"/>
      <c r="CH329" s="92"/>
      <c r="CI329" s="87"/>
      <c r="CJ329" s="88"/>
      <c r="CK329" s="88"/>
      <c r="CL329" s="88"/>
      <c r="CM329" s="88"/>
      <c r="CN329" s="88"/>
      <c r="CO329" s="88"/>
      <c r="CP329" s="88"/>
      <c r="CQ329" s="88"/>
      <c r="CR329" s="88"/>
      <c r="CS329" s="89"/>
      <c r="CT329" s="87"/>
      <c r="CU329" s="88"/>
      <c r="CV329" s="88"/>
      <c r="CW329" s="88"/>
      <c r="CX329" s="88"/>
      <c r="CY329" s="88"/>
      <c r="CZ329" s="88"/>
      <c r="DA329" s="88"/>
      <c r="DB329" s="88"/>
      <c r="DC329" s="88"/>
      <c r="DD329" s="89"/>
      <c r="DE329" s="87"/>
      <c r="DF329" s="88"/>
      <c r="DG329" s="88"/>
      <c r="DH329" s="88"/>
      <c r="DI329" s="88"/>
      <c r="DJ329" s="88"/>
      <c r="DK329" s="88"/>
      <c r="DL329" s="88"/>
      <c r="DM329" s="88"/>
      <c r="DN329" s="88"/>
      <c r="DO329" s="89"/>
      <c r="DP329" s="87"/>
      <c r="DQ329" s="88"/>
      <c r="DR329" s="88"/>
      <c r="DS329" s="88"/>
      <c r="DT329" s="88"/>
      <c r="DU329" s="88"/>
      <c r="DV329" s="88"/>
      <c r="DW329" s="88"/>
      <c r="DX329" s="88"/>
      <c r="DY329" s="89"/>
      <c r="DZ329" s="87"/>
      <c r="EA329" s="88"/>
      <c r="EB329" s="88"/>
      <c r="EC329" s="88"/>
      <c r="ED329" s="88"/>
      <c r="EE329" s="88"/>
      <c r="EF329" s="88"/>
      <c r="EG329" s="88"/>
      <c r="EH329" s="88"/>
      <c r="EI329" s="89"/>
      <c r="EJ329" s="79"/>
      <c r="EK329" s="80"/>
      <c r="EL329" s="80"/>
      <c r="EM329" s="80"/>
      <c r="EN329" s="80"/>
      <c r="EO329" s="80"/>
      <c r="EP329" s="80"/>
      <c r="EQ329" s="80"/>
      <c r="ER329" s="80"/>
      <c r="ES329" s="81"/>
      <c r="ET329" s="87"/>
      <c r="EU329" s="88"/>
      <c r="EV329" s="88"/>
      <c r="EW329" s="88"/>
      <c r="EX329" s="88"/>
      <c r="EY329" s="88"/>
      <c r="EZ329" s="88"/>
      <c r="FA329" s="88"/>
      <c r="FB329" s="88"/>
      <c r="FC329" s="88"/>
      <c r="FD329" s="88"/>
      <c r="FE329" s="89"/>
    </row>
    <row r="330" spans="1:161" s="2" customFormat="1" ht="12.75">
      <c r="A330" s="150"/>
      <c r="B330" s="151"/>
      <c r="C330" s="151"/>
      <c r="D330" s="151"/>
      <c r="E330" s="151"/>
      <c r="F330" s="151"/>
      <c r="G330" s="151"/>
      <c r="H330" s="152"/>
      <c r="I330" s="159"/>
      <c r="J330" s="160"/>
      <c r="K330" s="160"/>
      <c r="L330" s="160"/>
      <c r="M330" s="160"/>
      <c r="N330" s="160"/>
      <c r="O330" s="160"/>
      <c r="P330" s="160"/>
      <c r="Q330" s="160"/>
      <c r="R330" s="161"/>
      <c r="S330" s="159"/>
      <c r="T330" s="160"/>
      <c r="U330" s="160"/>
      <c r="V330" s="160"/>
      <c r="W330" s="160"/>
      <c r="X330" s="160"/>
      <c r="Y330" s="160"/>
      <c r="Z330" s="160"/>
      <c r="AA330" s="160"/>
      <c r="AB330" s="161"/>
      <c r="AC330" s="159"/>
      <c r="AD330" s="160"/>
      <c r="AE330" s="160"/>
      <c r="AF330" s="160"/>
      <c r="AG330" s="160"/>
      <c r="AH330" s="160"/>
      <c r="AI330" s="160"/>
      <c r="AJ330" s="160"/>
      <c r="AK330" s="160"/>
      <c r="AL330" s="161"/>
      <c r="AM330" s="159"/>
      <c r="AN330" s="160"/>
      <c r="AO330" s="160"/>
      <c r="AP330" s="160"/>
      <c r="AQ330" s="160"/>
      <c r="AR330" s="160"/>
      <c r="AS330" s="160"/>
      <c r="AT330" s="160"/>
      <c r="AU330" s="160"/>
      <c r="AV330" s="161"/>
      <c r="AW330" s="159"/>
      <c r="AX330" s="160"/>
      <c r="AY330" s="160"/>
      <c r="AZ330" s="160"/>
      <c r="BA330" s="160"/>
      <c r="BB330" s="160"/>
      <c r="BC330" s="160"/>
      <c r="BD330" s="160"/>
      <c r="BE330" s="160"/>
      <c r="BF330" s="161"/>
      <c r="BG330" s="79"/>
      <c r="BH330" s="80"/>
      <c r="BI330" s="80"/>
      <c r="BJ330" s="80"/>
      <c r="BK330" s="80"/>
      <c r="BL330" s="80"/>
      <c r="BM330" s="80"/>
      <c r="BN330" s="80"/>
      <c r="BO330" s="80"/>
      <c r="BP330" s="81"/>
      <c r="BQ330" s="79"/>
      <c r="BR330" s="80"/>
      <c r="BS330" s="80"/>
      <c r="BT330" s="80"/>
      <c r="BU330" s="80"/>
      <c r="BV330" s="80"/>
      <c r="BW330" s="80"/>
      <c r="BX330" s="80"/>
      <c r="BY330" s="81"/>
      <c r="BZ330" s="90"/>
      <c r="CA330" s="91"/>
      <c r="CB330" s="91"/>
      <c r="CC330" s="91"/>
      <c r="CD330" s="91"/>
      <c r="CE330" s="91"/>
      <c r="CF330" s="91"/>
      <c r="CG330" s="91"/>
      <c r="CH330" s="92"/>
      <c r="CI330" s="87"/>
      <c r="CJ330" s="88"/>
      <c r="CK330" s="88"/>
      <c r="CL330" s="88"/>
      <c r="CM330" s="88"/>
      <c r="CN330" s="88"/>
      <c r="CO330" s="88"/>
      <c r="CP330" s="88"/>
      <c r="CQ330" s="88"/>
      <c r="CR330" s="88"/>
      <c r="CS330" s="89"/>
      <c r="CT330" s="87"/>
      <c r="CU330" s="88"/>
      <c r="CV330" s="88"/>
      <c r="CW330" s="88"/>
      <c r="CX330" s="88"/>
      <c r="CY330" s="88"/>
      <c r="CZ330" s="88"/>
      <c r="DA330" s="88"/>
      <c r="DB330" s="88"/>
      <c r="DC330" s="88"/>
      <c r="DD330" s="89"/>
      <c r="DE330" s="87"/>
      <c r="DF330" s="88"/>
      <c r="DG330" s="88"/>
      <c r="DH330" s="88"/>
      <c r="DI330" s="88"/>
      <c r="DJ330" s="88"/>
      <c r="DK330" s="88"/>
      <c r="DL330" s="88"/>
      <c r="DM330" s="88"/>
      <c r="DN330" s="88"/>
      <c r="DO330" s="89"/>
      <c r="DP330" s="87"/>
      <c r="DQ330" s="88"/>
      <c r="DR330" s="88"/>
      <c r="DS330" s="88"/>
      <c r="DT330" s="88"/>
      <c r="DU330" s="88"/>
      <c r="DV330" s="88"/>
      <c r="DW330" s="88"/>
      <c r="DX330" s="88"/>
      <c r="DY330" s="89"/>
      <c r="DZ330" s="87"/>
      <c r="EA330" s="88"/>
      <c r="EB330" s="88"/>
      <c r="EC330" s="88"/>
      <c r="ED330" s="88"/>
      <c r="EE330" s="88"/>
      <c r="EF330" s="88"/>
      <c r="EG330" s="88"/>
      <c r="EH330" s="88"/>
      <c r="EI330" s="89"/>
      <c r="EJ330" s="79"/>
      <c r="EK330" s="80"/>
      <c r="EL330" s="80"/>
      <c r="EM330" s="80"/>
      <c r="EN330" s="80"/>
      <c r="EO330" s="80"/>
      <c r="EP330" s="80"/>
      <c r="EQ330" s="80"/>
      <c r="ER330" s="80"/>
      <c r="ES330" s="81"/>
      <c r="ET330" s="87"/>
      <c r="EU330" s="88"/>
      <c r="EV330" s="88"/>
      <c r="EW330" s="88"/>
      <c r="EX330" s="88"/>
      <c r="EY330" s="88"/>
      <c r="EZ330" s="88"/>
      <c r="FA330" s="88"/>
      <c r="FB330" s="88"/>
      <c r="FC330" s="88"/>
      <c r="FD330" s="88"/>
      <c r="FE330" s="89"/>
    </row>
    <row r="331" spans="1:161" s="2" customFormat="1" ht="161.25" customHeight="1">
      <c r="A331" s="144" t="s">
        <v>532</v>
      </c>
      <c r="B331" s="145"/>
      <c r="C331" s="145"/>
      <c r="D331" s="145"/>
      <c r="E331" s="145"/>
      <c r="F331" s="145"/>
      <c r="G331" s="145"/>
      <c r="H331" s="146"/>
      <c r="I331" s="153" t="s">
        <v>392</v>
      </c>
      <c r="J331" s="154"/>
      <c r="K331" s="154"/>
      <c r="L331" s="154"/>
      <c r="M331" s="154"/>
      <c r="N331" s="154"/>
      <c r="O331" s="154"/>
      <c r="P331" s="154"/>
      <c r="Q331" s="154"/>
      <c r="R331" s="155"/>
      <c r="S331" s="153" t="s">
        <v>411</v>
      </c>
      <c r="T331" s="154"/>
      <c r="U331" s="154"/>
      <c r="V331" s="154"/>
      <c r="W331" s="154"/>
      <c r="X331" s="154"/>
      <c r="Y331" s="154"/>
      <c r="Z331" s="154"/>
      <c r="AA331" s="154"/>
      <c r="AB331" s="155"/>
      <c r="AC331" s="153" t="s">
        <v>375</v>
      </c>
      <c r="AD331" s="154"/>
      <c r="AE331" s="154"/>
      <c r="AF331" s="154"/>
      <c r="AG331" s="154"/>
      <c r="AH331" s="154"/>
      <c r="AI331" s="154"/>
      <c r="AJ331" s="154"/>
      <c r="AK331" s="154"/>
      <c r="AL331" s="155"/>
      <c r="AM331" s="153" t="s">
        <v>388</v>
      </c>
      <c r="AN331" s="154"/>
      <c r="AO331" s="154"/>
      <c r="AP331" s="154"/>
      <c r="AQ331" s="154"/>
      <c r="AR331" s="154"/>
      <c r="AS331" s="154"/>
      <c r="AT331" s="154"/>
      <c r="AU331" s="154"/>
      <c r="AV331" s="155"/>
      <c r="AW331" s="153"/>
      <c r="AX331" s="154"/>
      <c r="AY331" s="154"/>
      <c r="AZ331" s="154"/>
      <c r="BA331" s="154"/>
      <c r="BB331" s="154"/>
      <c r="BC331" s="154"/>
      <c r="BD331" s="154"/>
      <c r="BE331" s="154"/>
      <c r="BF331" s="155"/>
      <c r="BG331" s="79" t="s">
        <v>358</v>
      </c>
      <c r="BH331" s="80"/>
      <c r="BI331" s="80"/>
      <c r="BJ331" s="80"/>
      <c r="BK331" s="80"/>
      <c r="BL331" s="80"/>
      <c r="BM331" s="80"/>
      <c r="BN331" s="80"/>
      <c r="BO331" s="80"/>
      <c r="BP331" s="81"/>
      <c r="BQ331" s="79" t="s">
        <v>394</v>
      </c>
      <c r="BR331" s="80"/>
      <c r="BS331" s="80"/>
      <c r="BT331" s="80"/>
      <c r="BU331" s="80"/>
      <c r="BV331" s="80"/>
      <c r="BW331" s="80"/>
      <c r="BX331" s="80"/>
      <c r="BY331" s="81"/>
      <c r="BZ331" s="90"/>
      <c r="CA331" s="91"/>
      <c r="CB331" s="91"/>
      <c r="CC331" s="91"/>
      <c r="CD331" s="91"/>
      <c r="CE331" s="91"/>
      <c r="CF331" s="91"/>
      <c r="CG331" s="91"/>
      <c r="CH331" s="92"/>
      <c r="CI331" s="87">
        <v>5042</v>
      </c>
      <c r="CJ331" s="88"/>
      <c r="CK331" s="88"/>
      <c r="CL331" s="88"/>
      <c r="CM331" s="88"/>
      <c r="CN331" s="88"/>
      <c r="CO331" s="88"/>
      <c r="CP331" s="88"/>
      <c r="CQ331" s="88"/>
      <c r="CR331" s="88"/>
      <c r="CS331" s="89"/>
      <c r="CT331" s="87"/>
      <c r="CU331" s="88"/>
      <c r="CV331" s="88"/>
      <c r="CW331" s="88"/>
      <c r="CX331" s="88"/>
      <c r="CY331" s="88"/>
      <c r="CZ331" s="88"/>
      <c r="DA331" s="88"/>
      <c r="DB331" s="88"/>
      <c r="DC331" s="88"/>
      <c r="DD331" s="89"/>
      <c r="DE331" s="64" t="s">
        <v>564</v>
      </c>
      <c r="DF331" s="65"/>
      <c r="DG331" s="65"/>
      <c r="DH331" s="65"/>
      <c r="DI331" s="65"/>
      <c r="DJ331" s="65"/>
      <c r="DK331" s="65"/>
      <c r="DL331" s="65"/>
      <c r="DM331" s="65"/>
      <c r="DN331" s="65"/>
      <c r="DO331" s="66"/>
      <c r="DP331" s="141"/>
      <c r="DQ331" s="142"/>
      <c r="DR331" s="142"/>
      <c r="DS331" s="142"/>
      <c r="DT331" s="142"/>
      <c r="DU331" s="142"/>
      <c r="DV331" s="142"/>
      <c r="DW331" s="142"/>
      <c r="DX331" s="142"/>
      <c r="DY331" s="143"/>
      <c r="DZ331" s="87"/>
      <c r="EA331" s="88"/>
      <c r="EB331" s="88"/>
      <c r="EC331" s="88"/>
      <c r="ED331" s="88"/>
      <c r="EE331" s="88"/>
      <c r="EF331" s="88"/>
      <c r="EG331" s="88"/>
      <c r="EH331" s="88"/>
      <c r="EI331" s="89"/>
      <c r="EJ331" s="79"/>
      <c r="EK331" s="80"/>
      <c r="EL331" s="80"/>
      <c r="EM331" s="80"/>
      <c r="EN331" s="80"/>
      <c r="EO331" s="80"/>
      <c r="EP331" s="80"/>
      <c r="EQ331" s="80"/>
      <c r="ER331" s="80"/>
      <c r="ES331" s="81"/>
      <c r="ET331" s="87"/>
      <c r="EU331" s="88"/>
      <c r="EV331" s="88"/>
      <c r="EW331" s="88"/>
      <c r="EX331" s="88"/>
      <c r="EY331" s="88"/>
      <c r="EZ331" s="88"/>
      <c r="FA331" s="88"/>
      <c r="FB331" s="88"/>
      <c r="FC331" s="88"/>
      <c r="FD331" s="88"/>
      <c r="FE331" s="89"/>
    </row>
    <row r="332" spans="1:161" s="2" customFormat="1" ht="12.75">
      <c r="A332" s="147"/>
      <c r="B332" s="148"/>
      <c r="C332" s="148"/>
      <c r="D332" s="148"/>
      <c r="E332" s="148"/>
      <c r="F332" s="148"/>
      <c r="G332" s="148"/>
      <c r="H332" s="149"/>
      <c r="I332" s="156"/>
      <c r="J332" s="157"/>
      <c r="K332" s="157"/>
      <c r="L332" s="157"/>
      <c r="M332" s="157"/>
      <c r="N332" s="157"/>
      <c r="O332" s="157"/>
      <c r="P332" s="157"/>
      <c r="Q332" s="157"/>
      <c r="R332" s="158"/>
      <c r="S332" s="156"/>
      <c r="T332" s="157"/>
      <c r="U332" s="157"/>
      <c r="V332" s="157"/>
      <c r="W332" s="157"/>
      <c r="X332" s="157"/>
      <c r="Y332" s="157"/>
      <c r="Z332" s="157"/>
      <c r="AA332" s="157"/>
      <c r="AB332" s="158"/>
      <c r="AC332" s="156"/>
      <c r="AD332" s="157"/>
      <c r="AE332" s="157"/>
      <c r="AF332" s="157"/>
      <c r="AG332" s="157"/>
      <c r="AH332" s="157"/>
      <c r="AI332" s="157"/>
      <c r="AJ332" s="157"/>
      <c r="AK332" s="157"/>
      <c r="AL332" s="158"/>
      <c r="AM332" s="156"/>
      <c r="AN332" s="157"/>
      <c r="AO332" s="157"/>
      <c r="AP332" s="157"/>
      <c r="AQ332" s="157"/>
      <c r="AR332" s="157"/>
      <c r="AS332" s="157"/>
      <c r="AT332" s="157"/>
      <c r="AU332" s="157"/>
      <c r="AV332" s="158"/>
      <c r="AW332" s="156"/>
      <c r="AX332" s="157"/>
      <c r="AY332" s="157"/>
      <c r="AZ332" s="157"/>
      <c r="BA332" s="157"/>
      <c r="BB332" s="157"/>
      <c r="BC332" s="157"/>
      <c r="BD332" s="157"/>
      <c r="BE332" s="157"/>
      <c r="BF332" s="158"/>
      <c r="BG332" s="79"/>
      <c r="BH332" s="80"/>
      <c r="BI332" s="80"/>
      <c r="BJ332" s="80"/>
      <c r="BK332" s="80"/>
      <c r="BL332" s="80"/>
      <c r="BM332" s="80"/>
      <c r="BN332" s="80"/>
      <c r="BO332" s="80"/>
      <c r="BP332" s="81"/>
      <c r="BQ332" s="79"/>
      <c r="BR332" s="80"/>
      <c r="BS332" s="80"/>
      <c r="BT332" s="80"/>
      <c r="BU332" s="80"/>
      <c r="BV332" s="80"/>
      <c r="BW332" s="80"/>
      <c r="BX332" s="80"/>
      <c r="BY332" s="81"/>
      <c r="BZ332" s="90"/>
      <c r="CA332" s="91"/>
      <c r="CB332" s="91"/>
      <c r="CC332" s="91"/>
      <c r="CD332" s="91"/>
      <c r="CE332" s="91"/>
      <c r="CF332" s="91"/>
      <c r="CG332" s="91"/>
      <c r="CH332" s="92"/>
      <c r="CI332" s="87"/>
      <c r="CJ332" s="88"/>
      <c r="CK332" s="88"/>
      <c r="CL332" s="88"/>
      <c r="CM332" s="88"/>
      <c r="CN332" s="88"/>
      <c r="CO332" s="88"/>
      <c r="CP332" s="88"/>
      <c r="CQ332" s="88"/>
      <c r="CR332" s="88"/>
      <c r="CS332" s="89"/>
      <c r="CT332" s="87"/>
      <c r="CU332" s="88"/>
      <c r="CV332" s="88"/>
      <c r="CW332" s="88"/>
      <c r="CX332" s="88"/>
      <c r="CY332" s="88"/>
      <c r="CZ332" s="88"/>
      <c r="DA332" s="88"/>
      <c r="DB332" s="88"/>
      <c r="DC332" s="88"/>
      <c r="DD332" s="89"/>
      <c r="DE332" s="87"/>
      <c r="DF332" s="88"/>
      <c r="DG332" s="88"/>
      <c r="DH332" s="88"/>
      <c r="DI332" s="88"/>
      <c r="DJ332" s="88"/>
      <c r="DK332" s="88"/>
      <c r="DL332" s="88"/>
      <c r="DM332" s="88"/>
      <c r="DN332" s="88"/>
      <c r="DO332" s="89"/>
      <c r="DP332" s="87"/>
      <c r="DQ332" s="88"/>
      <c r="DR332" s="88"/>
      <c r="DS332" s="88"/>
      <c r="DT332" s="88"/>
      <c r="DU332" s="88"/>
      <c r="DV332" s="88"/>
      <c r="DW332" s="88"/>
      <c r="DX332" s="88"/>
      <c r="DY332" s="89"/>
      <c r="DZ332" s="87"/>
      <c r="EA332" s="88"/>
      <c r="EB332" s="88"/>
      <c r="EC332" s="88"/>
      <c r="ED332" s="88"/>
      <c r="EE332" s="88"/>
      <c r="EF332" s="88"/>
      <c r="EG332" s="88"/>
      <c r="EH332" s="88"/>
      <c r="EI332" s="89"/>
      <c r="EJ332" s="79"/>
      <c r="EK332" s="80"/>
      <c r="EL332" s="80"/>
      <c r="EM332" s="80"/>
      <c r="EN332" s="80"/>
      <c r="EO332" s="80"/>
      <c r="EP332" s="80"/>
      <c r="EQ332" s="80"/>
      <c r="ER332" s="80"/>
      <c r="ES332" s="81"/>
      <c r="ET332" s="87"/>
      <c r="EU332" s="88"/>
      <c r="EV332" s="88"/>
      <c r="EW332" s="88"/>
      <c r="EX332" s="88"/>
      <c r="EY332" s="88"/>
      <c r="EZ332" s="88"/>
      <c r="FA332" s="88"/>
      <c r="FB332" s="88"/>
      <c r="FC332" s="88"/>
      <c r="FD332" s="88"/>
      <c r="FE332" s="89"/>
    </row>
    <row r="333" spans="1:161" s="2" customFormat="1" ht="12.75">
      <c r="A333" s="150"/>
      <c r="B333" s="151"/>
      <c r="C333" s="151"/>
      <c r="D333" s="151"/>
      <c r="E333" s="151"/>
      <c r="F333" s="151"/>
      <c r="G333" s="151"/>
      <c r="H333" s="152"/>
      <c r="I333" s="159"/>
      <c r="J333" s="160"/>
      <c r="K333" s="160"/>
      <c r="L333" s="160"/>
      <c r="M333" s="160"/>
      <c r="N333" s="160"/>
      <c r="O333" s="160"/>
      <c r="P333" s="160"/>
      <c r="Q333" s="160"/>
      <c r="R333" s="161"/>
      <c r="S333" s="159"/>
      <c r="T333" s="160"/>
      <c r="U333" s="160"/>
      <c r="V333" s="160"/>
      <c r="W333" s="160"/>
      <c r="X333" s="160"/>
      <c r="Y333" s="160"/>
      <c r="Z333" s="160"/>
      <c r="AA333" s="160"/>
      <c r="AB333" s="161"/>
      <c r="AC333" s="159"/>
      <c r="AD333" s="160"/>
      <c r="AE333" s="160"/>
      <c r="AF333" s="160"/>
      <c r="AG333" s="160"/>
      <c r="AH333" s="160"/>
      <c r="AI333" s="160"/>
      <c r="AJ333" s="160"/>
      <c r="AK333" s="160"/>
      <c r="AL333" s="161"/>
      <c r="AM333" s="159"/>
      <c r="AN333" s="160"/>
      <c r="AO333" s="160"/>
      <c r="AP333" s="160"/>
      <c r="AQ333" s="160"/>
      <c r="AR333" s="160"/>
      <c r="AS333" s="160"/>
      <c r="AT333" s="160"/>
      <c r="AU333" s="160"/>
      <c r="AV333" s="161"/>
      <c r="AW333" s="159"/>
      <c r="AX333" s="160"/>
      <c r="AY333" s="160"/>
      <c r="AZ333" s="160"/>
      <c r="BA333" s="160"/>
      <c r="BB333" s="160"/>
      <c r="BC333" s="160"/>
      <c r="BD333" s="160"/>
      <c r="BE333" s="160"/>
      <c r="BF333" s="161"/>
      <c r="BG333" s="79"/>
      <c r="BH333" s="80"/>
      <c r="BI333" s="80"/>
      <c r="BJ333" s="80"/>
      <c r="BK333" s="80"/>
      <c r="BL333" s="80"/>
      <c r="BM333" s="80"/>
      <c r="BN333" s="80"/>
      <c r="BO333" s="80"/>
      <c r="BP333" s="81"/>
      <c r="BQ333" s="79"/>
      <c r="BR333" s="80"/>
      <c r="BS333" s="80"/>
      <c r="BT333" s="80"/>
      <c r="BU333" s="80"/>
      <c r="BV333" s="80"/>
      <c r="BW333" s="80"/>
      <c r="BX333" s="80"/>
      <c r="BY333" s="81"/>
      <c r="BZ333" s="90"/>
      <c r="CA333" s="91"/>
      <c r="CB333" s="91"/>
      <c r="CC333" s="91"/>
      <c r="CD333" s="91"/>
      <c r="CE333" s="91"/>
      <c r="CF333" s="91"/>
      <c r="CG333" s="91"/>
      <c r="CH333" s="92"/>
      <c r="CI333" s="87"/>
      <c r="CJ333" s="88"/>
      <c r="CK333" s="88"/>
      <c r="CL333" s="88"/>
      <c r="CM333" s="88"/>
      <c r="CN333" s="88"/>
      <c r="CO333" s="88"/>
      <c r="CP333" s="88"/>
      <c r="CQ333" s="88"/>
      <c r="CR333" s="88"/>
      <c r="CS333" s="89"/>
      <c r="CT333" s="87"/>
      <c r="CU333" s="88"/>
      <c r="CV333" s="88"/>
      <c r="CW333" s="88"/>
      <c r="CX333" s="88"/>
      <c r="CY333" s="88"/>
      <c r="CZ333" s="88"/>
      <c r="DA333" s="88"/>
      <c r="DB333" s="88"/>
      <c r="DC333" s="88"/>
      <c r="DD333" s="89"/>
      <c r="DE333" s="87"/>
      <c r="DF333" s="88"/>
      <c r="DG333" s="88"/>
      <c r="DH333" s="88"/>
      <c r="DI333" s="88"/>
      <c r="DJ333" s="88"/>
      <c r="DK333" s="88"/>
      <c r="DL333" s="88"/>
      <c r="DM333" s="88"/>
      <c r="DN333" s="88"/>
      <c r="DO333" s="89"/>
      <c r="DP333" s="87"/>
      <c r="DQ333" s="88"/>
      <c r="DR333" s="88"/>
      <c r="DS333" s="88"/>
      <c r="DT333" s="88"/>
      <c r="DU333" s="88"/>
      <c r="DV333" s="88"/>
      <c r="DW333" s="88"/>
      <c r="DX333" s="88"/>
      <c r="DY333" s="89"/>
      <c r="DZ333" s="87"/>
      <c r="EA333" s="88"/>
      <c r="EB333" s="88"/>
      <c r="EC333" s="88"/>
      <c r="ED333" s="88"/>
      <c r="EE333" s="88"/>
      <c r="EF333" s="88"/>
      <c r="EG333" s="88"/>
      <c r="EH333" s="88"/>
      <c r="EI333" s="89"/>
      <c r="EJ333" s="79"/>
      <c r="EK333" s="80"/>
      <c r="EL333" s="80"/>
      <c r="EM333" s="80"/>
      <c r="EN333" s="80"/>
      <c r="EO333" s="80"/>
      <c r="EP333" s="80"/>
      <c r="EQ333" s="80"/>
      <c r="ER333" s="80"/>
      <c r="ES333" s="81"/>
      <c r="ET333" s="87"/>
      <c r="EU333" s="88"/>
      <c r="EV333" s="88"/>
      <c r="EW333" s="88"/>
      <c r="EX333" s="88"/>
      <c r="EY333" s="88"/>
      <c r="EZ333" s="88"/>
      <c r="FA333" s="88"/>
      <c r="FB333" s="88"/>
      <c r="FC333" s="88"/>
      <c r="FD333" s="88"/>
      <c r="FE333" s="89"/>
    </row>
    <row r="334" spans="1:161" s="2" customFormat="1" ht="161.25" customHeight="1">
      <c r="A334" s="144" t="s">
        <v>565</v>
      </c>
      <c r="B334" s="145"/>
      <c r="C334" s="145"/>
      <c r="D334" s="145"/>
      <c r="E334" s="145"/>
      <c r="F334" s="145"/>
      <c r="G334" s="145"/>
      <c r="H334" s="146"/>
      <c r="I334" s="153" t="s">
        <v>392</v>
      </c>
      <c r="J334" s="154"/>
      <c r="K334" s="154"/>
      <c r="L334" s="154"/>
      <c r="M334" s="154"/>
      <c r="N334" s="154"/>
      <c r="O334" s="154"/>
      <c r="P334" s="154"/>
      <c r="Q334" s="154"/>
      <c r="R334" s="155"/>
      <c r="S334" s="153" t="s">
        <v>411</v>
      </c>
      <c r="T334" s="154"/>
      <c r="U334" s="154"/>
      <c r="V334" s="154"/>
      <c r="W334" s="154"/>
      <c r="X334" s="154"/>
      <c r="Y334" s="154"/>
      <c r="Z334" s="154"/>
      <c r="AA334" s="154"/>
      <c r="AB334" s="155"/>
      <c r="AC334" s="153" t="s">
        <v>375</v>
      </c>
      <c r="AD334" s="154"/>
      <c r="AE334" s="154"/>
      <c r="AF334" s="154"/>
      <c r="AG334" s="154"/>
      <c r="AH334" s="154"/>
      <c r="AI334" s="154"/>
      <c r="AJ334" s="154"/>
      <c r="AK334" s="154"/>
      <c r="AL334" s="155"/>
      <c r="AM334" s="153" t="s">
        <v>510</v>
      </c>
      <c r="AN334" s="154"/>
      <c r="AO334" s="154"/>
      <c r="AP334" s="154"/>
      <c r="AQ334" s="154"/>
      <c r="AR334" s="154"/>
      <c r="AS334" s="154"/>
      <c r="AT334" s="154"/>
      <c r="AU334" s="154"/>
      <c r="AV334" s="155"/>
      <c r="AW334" s="153"/>
      <c r="AX334" s="154"/>
      <c r="AY334" s="154"/>
      <c r="AZ334" s="154"/>
      <c r="BA334" s="154"/>
      <c r="BB334" s="154"/>
      <c r="BC334" s="154"/>
      <c r="BD334" s="154"/>
      <c r="BE334" s="154"/>
      <c r="BF334" s="155"/>
      <c r="BG334" s="79" t="s">
        <v>358</v>
      </c>
      <c r="BH334" s="80"/>
      <c r="BI334" s="80"/>
      <c r="BJ334" s="80"/>
      <c r="BK334" s="80"/>
      <c r="BL334" s="80"/>
      <c r="BM334" s="80"/>
      <c r="BN334" s="80"/>
      <c r="BO334" s="80"/>
      <c r="BP334" s="81"/>
      <c r="BQ334" s="79" t="s">
        <v>394</v>
      </c>
      <c r="BR334" s="80"/>
      <c r="BS334" s="80"/>
      <c r="BT334" s="80"/>
      <c r="BU334" s="80"/>
      <c r="BV334" s="80"/>
      <c r="BW334" s="80"/>
      <c r="BX334" s="80"/>
      <c r="BY334" s="81"/>
      <c r="BZ334" s="90"/>
      <c r="CA334" s="91"/>
      <c r="CB334" s="91"/>
      <c r="CC334" s="91"/>
      <c r="CD334" s="91"/>
      <c r="CE334" s="91"/>
      <c r="CF334" s="91"/>
      <c r="CG334" s="91"/>
      <c r="CH334" s="92"/>
      <c r="CI334" s="87">
        <v>1260</v>
      </c>
      <c r="CJ334" s="88"/>
      <c r="CK334" s="88"/>
      <c r="CL334" s="88"/>
      <c r="CM334" s="88"/>
      <c r="CN334" s="88"/>
      <c r="CO334" s="88"/>
      <c r="CP334" s="88"/>
      <c r="CQ334" s="88"/>
      <c r="CR334" s="88"/>
      <c r="CS334" s="89"/>
      <c r="CT334" s="87"/>
      <c r="CU334" s="88"/>
      <c r="CV334" s="88"/>
      <c r="CW334" s="88"/>
      <c r="CX334" s="88"/>
      <c r="CY334" s="88"/>
      <c r="CZ334" s="88"/>
      <c r="DA334" s="88"/>
      <c r="DB334" s="88"/>
      <c r="DC334" s="88"/>
      <c r="DD334" s="89"/>
      <c r="DE334" s="64" t="s">
        <v>566</v>
      </c>
      <c r="DF334" s="65"/>
      <c r="DG334" s="65"/>
      <c r="DH334" s="65"/>
      <c r="DI334" s="65"/>
      <c r="DJ334" s="65"/>
      <c r="DK334" s="65"/>
      <c r="DL334" s="65"/>
      <c r="DM334" s="65"/>
      <c r="DN334" s="65"/>
      <c r="DO334" s="66"/>
      <c r="DP334" s="141"/>
      <c r="DQ334" s="142"/>
      <c r="DR334" s="142"/>
      <c r="DS334" s="142"/>
      <c r="DT334" s="142"/>
      <c r="DU334" s="142"/>
      <c r="DV334" s="142"/>
      <c r="DW334" s="142"/>
      <c r="DX334" s="142"/>
      <c r="DY334" s="143"/>
      <c r="DZ334" s="87"/>
      <c r="EA334" s="88"/>
      <c r="EB334" s="88"/>
      <c r="EC334" s="88"/>
      <c r="ED334" s="88"/>
      <c r="EE334" s="88"/>
      <c r="EF334" s="88"/>
      <c r="EG334" s="88"/>
      <c r="EH334" s="88"/>
      <c r="EI334" s="89"/>
      <c r="EJ334" s="79"/>
      <c r="EK334" s="80"/>
      <c r="EL334" s="80"/>
      <c r="EM334" s="80"/>
      <c r="EN334" s="80"/>
      <c r="EO334" s="80"/>
      <c r="EP334" s="80"/>
      <c r="EQ334" s="80"/>
      <c r="ER334" s="80"/>
      <c r="ES334" s="81"/>
      <c r="ET334" s="87"/>
      <c r="EU334" s="88"/>
      <c r="EV334" s="88"/>
      <c r="EW334" s="88"/>
      <c r="EX334" s="88"/>
      <c r="EY334" s="88"/>
      <c r="EZ334" s="88"/>
      <c r="FA334" s="88"/>
      <c r="FB334" s="88"/>
      <c r="FC334" s="88"/>
      <c r="FD334" s="88"/>
      <c r="FE334" s="89"/>
    </row>
    <row r="335" spans="1:161" s="2" customFormat="1" ht="12.75">
      <c r="A335" s="147"/>
      <c r="B335" s="148"/>
      <c r="C335" s="148"/>
      <c r="D335" s="148"/>
      <c r="E335" s="148"/>
      <c r="F335" s="148"/>
      <c r="G335" s="148"/>
      <c r="H335" s="149"/>
      <c r="I335" s="156"/>
      <c r="J335" s="157"/>
      <c r="K335" s="157"/>
      <c r="L335" s="157"/>
      <c r="M335" s="157"/>
      <c r="N335" s="157"/>
      <c r="O335" s="157"/>
      <c r="P335" s="157"/>
      <c r="Q335" s="157"/>
      <c r="R335" s="158"/>
      <c r="S335" s="156"/>
      <c r="T335" s="157"/>
      <c r="U335" s="157"/>
      <c r="V335" s="157"/>
      <c r="W335" s="157"/>
      <c r="X335" s="157"/>
      <c r="Y335" s="157"/>
      <c r="Z335" s="157"/>
      <c r="AA335" s="157"/>
      <c r="AB335" s="158"/>
      <c r="AC335" s="156"/>
      <c r="AD335" s="157"/>
      <c r="AE335" s="157"/>
      <c r="AF335" s="157"/>
      <c r="AG335" s="157"/>
      <c r="AH335" s="157"/>
      <c r="AI335" s="157"/>
      <c r="AJ335" s="157"/>
      <c r="AK335" s="157"/>
      <c r="AL335" s="158"/>
      <c r="AM335" s="156"/>
      <c r="AN335" s="157"/>
      <c r="AO335" s="157"/>
      <c r="AP335" s="157"/>
      <c r="AQ335" s="157"/>
      <c r="AR335" s="157"/>
      <c r="AS335" s="157"/>
      <c r="AT335" s="157"/>
      <c r="AU335" s="157"/>
      <c r="AV335" s="158"/>
      <c r="AW335" s="156"/>
      <c r="AX335" s="157"/>
      <c r="AY335" s="157"/>
      <c r="AZ335" s="157"/>
      <c r="BA335" s="157"/>
      <c r="BB335" s="157"/>
      <c r="BC335" s="157"/>
      <c r="BD335" s="157"/>
      <c r="BE335" s="157"/>
      <c r="BF335" s="158"/>
      <c r="BG335" s="79"/>
      <c r="BH335" s="80"/>
      <c r="BI335" s="80"/>
      <c r="BJ335" s="80"/>
      <c r="BK335" s="80"/>
      <c r="BL335" s="80"/>
      <c r="BM335" s="80"/>
      <c r="BN335" s="80"/>
      <c r="BO335" s="80"/>
      <c r="BP335" s="81"/>
      <c r="BQ335" s="79"/>
      <c r="BR335" s="80"/>
      <c r="BS335" s="80"/>
      <c r="BT335" s="80"/>
      <c r="BU335" s="80"/>
      <c r="BV335" s="80"/>
      <c r="BW335" s="80"/>
      <c r="BX335" s="80"/>
      <c r="BY335" s="81"/>
      <c r="BZ335" s="90"/>
      <c r="CA335" s="91"/>
      <c r="CB335" s="91"/>
      <c r="CC335" s="91"/>
      <c r="CD335" s="91"/>
      <c r="CE335" s="91"/>
      <c r="CF335" s="91"/>
      <c r="CG335" s="91"/>
      <c r="CH335" s="92"/>
      <c r="CI335" s="87"/>
      <c r="CJ335" s="88"/>
      <c r="CK335" s="88"/>
      <c r="CL335" s="88"/>
      <c r="CM335" s="88"/>
      <c r="CN335" s="88"/>
      <c r="CO335" s="88"/>
      <c r="CP335" s="88"/>
      <c r="CQ335" s="88"/>
      <c r="CR335" s="88"/>
      <c r="CS335" s="89"/>
      <c r="CT335" s="87"/>
      <c r="CU335" s="88"/>
      <c r="CV335" s="88"/>
      <c r="CW335" s="88"/>
      <c r="CX335" s="88"/>
      <c r="CY335" s="88"/>
      <c r="CZ335" s="88"/>
      <c r="DA335" s="88"/>
      <c r="DB335" s="88"/>
      <c r="DC335" s="88"/>
      <c r="DD335" s="89"/>
      <c r="DE335" s="87"/>
      <c r="DF335" s="88"/>
      <c r="DG335" s="88"/>
      <c r="DH335" s="88"/>
      <c r="DI335" s="88"/>
      <c r="DJ335" s="88"/>
      <c r="DK335" s="88"/>
      <c r="DL335" s="88"/>
      <c r="DM335" s="88"/>
      <c r="DN335" s="88"/>
      <c r="DO335" s="89"/>
      <c r="DP335" s="87"/>
      <c r="DQ335" s="88"/>
      <c r="DR335" s="88"/>
      <c r="DS335" s="88"/>
      <c r="DT335" s="88"/>
      <c r="DU335" s="88"/>
      <c r="DV335" s="88"/>
      <c r="DW335" s="88"/>
      <c r="DX335" s="88"/>
      <c r="DY335" s="89"/>
      <c r="DZ335" s="87"/>
      <c r="EA335" s="88"/>
      <c r="EB335" s="88"/>
      <c r="EC335" s="88"/>
      <c r="ED335" s="88"/>
      <c r="EE335" s="88"/>
      <c r="EF335" s="88"/>
      <c r="EG335" s="88"/>
      <c r="EH335" s="88"/>
      <c r="EI335" s="89"/>
      <c r="EJ335" s="79"/>
      <c r="EK335" s="80"/>
      <c r="EL335" s="80"/>
      <c r="EM335" s="80"/>
      <c r="EN335" s="80"/>
      <c r="EO335" s="80"/>
      <c r="EP335" s="80"/>
      <c r="EQ335" s="80"/>
      <c r="ER335" s="80"/>
      <c r="ES335" s="81"/>
      <c r="ET335" s="87"/>
      <c r="EU335" s="88"/>
      <c r="EV335" s="88"/>
      <c r="EW335" s="88"/>
      <c r="EX335" s="88"/>
      <c r="EY335" s="88"/>
      <c r="EZ335" s="88"/>
      <c r="FA335" s="88"/>
      <c r="FB335" s="88"/>
      <c r="FC335" s="88"/>
      <c r="FD335" s="88"/>
      <c r="FE335" s="89"/>
    </row>
    <row r="336" spans="1:161" s="2" customFormat="1" ht="12.75">
      <c r="A336" s="150"/>
      <c r="B336" s="151"/>
      <c r="C336" s="151"/>
      <c r="D336" s="151"/>
      <c r="E336" s="151"/>
      <c r="F336" s="151"/>
      <c r="G336" s="151"/>
      <c r="H336" s="152"/>
      <c r="I336" s="159"/>
      <c r="J336" s="160"/>
      <c r="K336" s="160"/>
      <c r="L336" s="160"/>
      <c r="M336" s="160"/>
      <c r="N336" s="160"/>
      <c r="O336" s="160"/>
      <c r="P336" s="160"/>
      <c r="Q336" s="160"/>
      <c r="R336" s="161"/>
      <c r="S336" s="159"/>
      <c r="T336" s="160"/>
      <c r="U336" s="160"/>
      <c r="V336" s="160"/>
      <c r="W336" s="160"/>
      <c r="X336" s="160"/>
      <c r="Y336" s="160"/>
      <c r="Z336" s="160"/>
      <c r="AA336" s="160"/>
      <c r="AB336" s="161"/>
      <c r="AC336" s="159"/>
      <c r="AD336" s="160"/>
      <c r="AE336" s="160"/>
      <c r="AF336" s="160"/>
      <c r="AG336" s="160"/>
      <c r="AH336" s="160"/>
      <c r="AI336" s="160"/>
      <c r="AJ336" s="160"/>
      <c r="AK336" s="160"/>
      <c r="AL336" s="161"/>
      <c r="AM336" s="159"/>
      <c r="AN336" s="160"/>
      <c r="AO336" s="160"/>
      <c r="AP336" s="160"/>
      <c r="AQ336" s="160"/>
      <c r="AR336" s="160"/>
      <c r="AS336" s="160"/>
      <c r="AT336" s="160"/>
      <c r="AU336" s="160"/>
      <c r="AV336" s="161"/>
      <c r="AW336" s="159"/>
      <c r="AX336" s="160"/>
      <c r="AY336" s="160"/>
      <c r="AZ336" s="160"/>
      <c r="BA336" s="160"/>
      <c r="BB336" s="160"/>
      <c r="BC336" s="160"/>
      <c r="BD336" s="160"/>
      <c r="BE336" s="160"/>
      <c r="BF336" s="161"/>
      <c r="BG336" s="79"/>
      <c r="BH336" s="80"/>
      <c r="BI336" s="80"/>
      <c r="BJ336" s="80"/>
      <c r="BK336" s="80"/>
      <c r="BL336" s="80"/>
      <c r="BM336" s="80"/>
      <c r="BN336" s="80"/>
      <c r="BO336" s="80"/>
      <c r="BP336" s="81"/>
      <c r="BQ336" s="79"/>
      <c r="BR336" s="80"/>
      <c r="BS336" s="80"/>
      <c r="BT336" s="80"/>
      <c r="BU336" s="80"/>
      <c r="BV336" s="80"/>
      <c r="BW336" s="80"/>
      <c r="BX336" s="80"/>
      <c r="BY336" s="81"/>
      <c r="BZ336" s="90"/>
      <c r="CA336" s="91"/>
      <c r="CB336" s="91"/>
      <c r="CC336" s="91"/>
      <c r="CD336" s="91"/>
      <c r="CE336" s="91"/>
      <c r="CF336" s="91"/>
      <c r="CG336" s="91"/>
      <c r="CH336" s="92"/>
      <c r="CI336" s="87"/>
      <c r="CJ336" s="88"/>
      <c r="CK336" s="88"/>
      <c r="CL336" s="88"/>
      <c r="CM336" s="88"/>
      <c r="CN336" s="88"/>
      <c r="CO336" s="88"/>
      <c r="CP336" s="88"/>
      <c r="CQ336" s="88"/>
      <c r="CR336" s="88"/>
      <c r="CS336" s="89"/>
      <c r="CT336" s="87"/>
      <c r="CU336" s="88"/>
      <c r="CV336" s="88"/>
      <c r="CW336" s="88"/>
      <c r="CX336" s="88"/>
      <c r="CY336" s="88"/>
      <c r="CZ336" s="88"/>
      <c r="DA336" s="88"/>
      <c r="DB336" s="88"/>
      <c r="DC336" s="88"/>
      <c r="DD336" s="89"/>
      <c r="DE336" s="87"/>
      <c r="DF336" s="88"/>
      <c r="DG336" s="88"/>
      <c r="DH336" s="88"/>
      <c r="DI336" s="88"/>
      <c r="DJ336" s="88"/>
      <c r="DK336" s="88"/>
      <c r="DL336" s="88"/>
      <c r="DM336" s="88"/>
      <c r="DN336" s="88"/>
      <c r="DO336" s="89"/>
      <c r="DP336" s="87"/>
      <c r="DQ336" s="88"/>
      <c r="DR336" s="88"/>
      <c r="DS336" s="88"/>
      <c r="DT336" s="88"/>
      <c r="DU336" s="88"/>
      <c r="DV336" s="88"/>
      <c r="DW336" s="88"/>
      <c r="DX336" s="88"/>
      <c r="DY336" s="89"/>
      <c r="DZ336" s="87"/>
      <c r="EA336" s="88"/>
      <c r="EB336" s="88"/>
      <c r="EC336" s="88"/>
      <c r="ED336" s="88"/>
      <c r="EE336" s="88"/>
      <c r="EF336" s="88"/>
      <c r="EG336" s="88"/>
      <c r="EH336" s="88"/>
      <c r="EI336" s="89"/>
      <c r="EJ336" s="79"/>
      <c r="EK336" s="80"/>
      <c r="EL336" s="80"/>
      <c r="EM336" s="80"/>
      <c r="EN336" s="80"/>
      <c r="EO336" s="80"/>
      <c r="EP336" s="80"/>
      <c r="EQ336" s="80"/>
      <c r="ER336" s="80"/>
      <c r="ES336" s="81"/>
      <c r="ET336" s="87"/>
      <c r="EU336" s="88"/>
      <c r="EV336" s="88"/>
      <c r="EW336" s="88"/>
      <c r="EX336" s="88"/>
      <c r="EY336" s="88"/>
      <c r="EZ336" s="88"/>
      <c r="FA336" s="88"/>
      <c r="FB336" s="88"/>
      <c r="FC336" s="88"/>
      <c r="FD336" s="88"/>
      <c r="FE336" s="89"/>
    </row>
  </sheetData>
  <sheetProtection/>
  <mergeCells count="3149">
    <mergeCell ref="ES152:FE152"/>
    <mergeCell ref="DE139:DO139"/>
    <mergeCell ref="DP139:DY139"/>
    <mergeCell ref="DZ139:EI139"/>
    <mergeCell ref="EJ139:ES139"/>
    <mergeCell ref="ET139:FE139"/>
    <mergeCell ref="EH146:ER148"/>
    <mergeCell ref="ES146:FE148"/>
    <mergeCell ref="ES149:FE149"/>
    <mergeCell ref="BI152:BR152"/>
    <mergeCell ref="BS152:CB152"/>
    <mergeCell ref="CC152:CL152"/>
    <mergeCell ref="CM152:CX152"/>
    <mergeCell ref="CY152:DJ152"/>
    <mergeCell ref="DE138:DO138"/>
    <mergeCell ref="CC149:CL149"/>
    <mergeCell ref="CM149:CX149"/>
    <mergeCell ref="DK147:DV148"/>
    <mergeCell ref="BS147:CB148"/>
    <mergeCell ref="DP138:DY138"/>
    <mergeCell ref="DZ138:EI138"/>
    <mergeCell ref="EJ138:ES138"/>
    <mergeCell ref="ET138:FE138"/>
    <mergeCell ref="BG139:BP139"/>
    <mergeCell ref="BQ139:BY139"/>
    <mergeCell ref="BZ139:CH139"/>
    <mergeCell ref="CI139:CS139"/>
    <mergeCell ref="CT139:DD139"/>
    <mergeCell ref="DE137:DO137"/>
    <mergeCell ref="DP137:DY137"/>
    <mergeCell ref="DZ137:EI137"/>
    <mergeCell ref="EJ137:ES137"/>
    <mergeCell ref="ET137:FE137"/>
    <mergeCell ref="BG138:BP138"/>
    <mergeCell ref="BQ138:BY138"/>
    <mergeCell ref="BZ138:CH138"/>
    <mergeCell ref="CI138:CS138"/>
    <mergeCell ref="CT138:DD138"/>
    <mergeCell ref="AW137:BF139"/>
    <mergeCell ref="BG137:BP137"/>
    <mergeCell ref="BQ137:BY137"/>
    <mergeCell ref="BZ137:CH137"/>
    <mergeCell ref="CI137:CS137"/>
    <mergeCell ref="CT137:DD137"/>
    <mergeCell ref="DE136:DO136"/>
    <mergeCell ref="DP136:DY136"/>
    <mergeCell ref="DZ136:EI136"/>
    <mergeCell ref="EJ136:ES136"/>
    <mergeCell ref="ET136:FE136"/>
    <mergeCell ref="A137:H139"/>
    <mergeCell ref="I137:R139"/>
    <mergeCell ref="S137:AB139"/>
    <mergeCell ref="AC137:AL139"/>
    <mergeCell ref="AM137:AV139"/>
    <mergeCell ref="DE135:DO135"/>
    <mergeCell ref="DP135:DY135"/>
    <mergeCell ref="DZ135:EI135"/>
    <mergeCell ref="EJ135:ES135"/>
    <mergeCell ref="ET135:FE135"/>
    <mergeCell ref="BG136:BP136"/>
    <mergeCell ref="BQ136:BY136"/>
    <mergeCell ref="BZ136:CH136"/>
    <mergeCell ref="CI136:CS136"/>
    <mergeCell ref="CT136:DD136"/>
    <mergeCell ref="DE134:DO134"/>
    <mergeCell ref="DP134:DY134"/>
    <mergeCell ref="DZ134:EI134"/>
    <mergeCell ref="EJ134:ES134"/>
    <mergeCell ref="ET134:FE134"/>
    <mergeCell ref="BG135:BP135"/>
    <mergeCell ref="BQ135:BY135"/>
    <mergeCell ref="BZ135:CH135"/>
    <mergeCell ref="CI135:CS135"/>
    <mergeCell ref="CT135:DD135"/>
    <mergeCell ref="AW134:BF136"/>
    <mergeCell ref="BG134:BP134"/>
    <mergeCell ref="BQ134:BY134"/>
    <mergeCell ref="BZ134:CH134"/>
    <mergeCell ref="CI134:CS134"/>
    <mergeCell ref="CT134:DD134"/>
    <mergeCell ref="DE133:DO133"/>
    <mergeCell ref="DP133:DY133"/>
    <mergeCell ref="DZ133:EI133"/>
    <mergeCell ref="EJ133:ES133"/>
    <mergeCell ref="ET133:FE133"/>
    <mergeCell ref="A134:H136"/>
    <mergeCell ref="I134:R136"/>
    <mergeCell ref="S134:AB136"/>
    <mergeCell ref="AC134:AL136"/>
    <mergeCell ref="AM134:AV136"/>
    <mergeCell ref="DE132:DO132"/>
    <mergeCell ref="DP132:DY132"/>
    <mergeCell ref="DZ132:EI132"/>
    <mergeCell ref="EJ132:ES132"/>
    <mergeCell ref="ET132:FE132"/>
    <mergeCell ref="BG133:BP133"/>
    <mergeCell ref="BQ133:BY133"/>
    <mergeCell ref="BZ133:CH133"/>
    <mergeCell ref="CI133:CS133"/>
    <mergeCell ref="CT133:DD133"/>
    <mergeCell ref="DE131:DO131"/>
    <mergeCell ref="DP131:DY131"/>
    <mergeCell ref="DZ131:EI131"/>
    <mergeCell ref="EJ131:ES131"/>
    <mergeCell ref="ET131:FE131"/>
    <mergeCell ref="BG132:BP132"/>
    <mergeCell ref="BQ132:BY132"/>
    <mergeCell ref="BZ132:CH132"/>
    <mergeCell ref="CI132:CS132"/>
    <mergeCell ref="CT132:DD132"/>
    <mergeCell ref="AW131:BF133"/>
    <mergeCell ref="BG131:BP131"/>
    <mergeCell ref="BQ131:BY131"/>
    <mergeCell ref="BZ131:CH131"/>
    <mergeCell ref="CI131:CS131"/>
    <mergeCell ref="CT131:DD131"/>
    <mergeCell ref="DE130:DO130"/>
    <mergeCell ref="DP130:DY130"/>
    <mergeCell ref="DZ130:EI130"/>
    <mergeCell ref="EJ130:ES130"/>
    <mergeCell ref="ET130:FE130"/>
    <mergeCell ref="A131:H133"/>
    <mergeCell ref="I131:R133"/>
    <mergeCell ref="S131:AB133"/>
    <mergeCell ref="AC131:AL133"/>
    <mergeCell ref="AM131:AV133"/>
    <mergeCell ref="DE129:DO129"/>
    <mergeCell ref="DP129:DY129"/>
    <mergeCell ref="DZ129:EI129"/>
    <mergeCell ref="EJ129:ES129"/>
    <mergeCell ref="ET129:FE129"/>
    <mergeCell ref="BG130:BP130"/>
    <mergeCell ref="BQ130:BY130"/>
    <mergeCell ref="BZ130:CH130"/>
    <mergeCell ref="CI130:CS130"/>
    <mergeCell ref="CT130:DD130"/>
    <mergeCell ref="DE128:DO128"/>
    <mergeCell ref="DP128:DY128"/>
    <mergeCell ref="DZ128:EI128"/>
    <mergeCell ref="EJ128:ES128"/>
    <mergeCell ref="ET128:FE128"/>
    <mergeCell ref="BG129:BP129"/>
    <mergeCell ref="BQ129:BY129"/>
    <mergeCell ref="BZ129:CH129"/>
    <mergeCell ref="CI129:CS129"/>
    <mergeCell ref="CT129:DD129"/>
    <mergeCell ref="AW128:BF130"/>
    <mergeCell ref="BG128:BP128"/>
    <mergeCell ref="BQ128:BY128"/>
    <mergeCell ref="BZ128:CH128"/>
    <mergeCell ref="CI128:CS128"/>
    <mergeCell ref="CT128:DD128"/>
    <mergeCell ref="DE127:DO127"/>
    <mergeCell ref="DP127:DY127"/>
    <mergeCell ref="DZ127:EI127"/>
    <mergeCell ref="EJ127:ES127"/>
    <mergeCell ref="ET127:FE127"/>
    <mergeCell ref="A128:H130"/>
    <mergeCell ref="I128:R130"/>
    <mergeCell ref="S128:AB130"/>
    <mergeCell ref="AC128:AL130"/>
    <mergeCell ref="AM128:AV130"/>
    <mergeCell ref="DE126:DO126"/>
    <mergeCell ref="DP126:DY126"/>
    <mergeCell ref="DZ126:EI126"/>
    <mergeCell ref="EJ126:ES126"/>
    <mergeCell ref="ET126:FE126"/>
    <mergeCell ref="BG127:BP127"/>
    <mergeCell ref="BQ127:BY127"/>
    <mergeCell ref="BZ127:CH127"/>
    <mergeCell ref="CI127:CS127"/>
    <mergeCell ref="CT127:DD127"/>
    <mergeCell ref="DE125:DO125"/>
    <mergeCell ref="DP125:DY125"/>
    <mergeCell ref="DZ125:EI125"/>
    <mergeCell ref="EJ125:ES125"/>
    <mergeCell ref="ET125:FE125"/>
    <mergeCell ref="BG126:BP126"/>
    <mergeCell ref="BQ126:BY126"/>
    <mergeCell ref="BZ126:CH126"/>
    <mergeCell ref="CI126:CS126"/>
    <mergeCell ref="CT126:DD126"/>
    <mergeCell ref="AW125:BF127"/>
    <mergeCell ref="BG125:BP125"/>
    <mergeCell ref="BQ125:BY125"/>
    <mergeCell ref="BZ125:CH125"/>
    <mergeCell ref="CI125:CS125"/>
    <mergeCell ref="CT125:DD125"/>
    <mergeCell ref="DE124:DO124"/>
    <mergeCell ref="DP124:DY124"/>
    <mergeCell ref="DZ124:EI124"/>
    <mergeCell ref="EJ124:ES124"/>
    <mergeCell ref="ET124:FE124"/>
    <mergeCell ref="A125:H127"/>
    <mergeCell ref="I125:R127"/>
    <mergeCell ref="S125:AB127"/>
    <mergeCell ref="AC125:AL127"/>
    <mergeCell ref="AM125:AV127"/>
    <mergeCell ref="DE123:DO123"/>
    <mergeCell ref="DP123:DY123"/>
    <mergeCell ref="DZ123:EI123"/>
    <mergeCell ref="EJ123:ES123"/>
    <mergeCell ref="ET123:FE123"/>
    <mergeCell ref="BG124:BP124"/>
    <mergeCell ref="BQ124:BY124"/>
    <mergeCell ref="BZ124:CH124"/>
    <mergeCell ref="CI124:CS124"/>
    <mergeCell ref="CT124:DD124"/>
    <mergeCell ref="BZ122:CH122"/>
    <mergeCell ref="CI122:CS122"/>
    <mergeCell ref="CT122:DD122"/>
    <mergeCell ref="DE122:DO122"/>
    <mergeCell ref="ET122:FE122"/>
    <mergeCell ref="BG123:BP123"/>
    <mergeCell ref="BQ123:BY123"/>
    <mergeCell ref="BZ123:CH123"/>
    <mergeCell ref="CI123:CS123"/>
    <mergeCell ref="CT123:DD123"/>
    <mergeCell ref="EJ121:ES121"/>
    <mergeCell ref="ET121:FE121"/>
    <mergeCell ref="A122:H124"/>
    <mergeCell ref="I122:R124"/>
    <mergeCell ref="S122:AB124"/>
    <mergeCell ref="AC122:AL124"/>
    <mergeCell ref="AM122:AV124"/>
    <mergeCell ref="AW122:BF124"/>
    <mergeCell ref="BG122:BP122"/>
    <mergeCell ref="BQ122:BY122"/>
    <mergeCell ref="EJ120:ES120"/>
    <mergeCell ref="ET120:FE120"/>
    <mergeCell ref="BG121:BP121"/>
    <mergeCell ref="BQ121:BY121"/>
    <mergeCell ref="BZ121:CH121"/>
    <mergeCell ref="CI121:CS121"/>
    <mergeCell ref="CT121:DD121"/>
    <mergeCell ref="DE121:DO121"/>
    <mergeCell ref="DP121:DY121"/>
    <mergeCell ref="DZ121:EI121"/>
    <mergeCell ref="EJ119:ES119"/>
    <mergeCell ref="ET119:FE119"/>
    <mergeCell ref="BG120:BP120"/>
    <mergeCell ref="BQ120:BY120"/>
    <mergeCell ref="BZ120:CH120"/>
    <mergeCell ref="CI120:CS120"/>
    <mergeCell ref="CT120:DD120"/>
    <mergeCell ref="DE120:DO120"/>
    <mergeCell ref="DP120:DY120"/>
    <mergeCell ref="DZ120:EI120"/>
    <mergeCell ref="DP118:DY118"/>
    <mergeCell ref="DZ118:EI118"/>
    <mergeCell ref="EJ118:ES118"/>
    <mergeCell ref="ET118:FE118"/>
    <mergeCell ref="A119:H121"/>
    <mergeCell ref="I119:R121"/>
    <mergeCell ref="S119:AB121"/>
    <mergeCell ref="AC119:AL121"/>
    <mergeCell ref="AM119:AV121"/>
    <mergeCell ref="AW119:BF121"/>
    <mergeCell ref="DP117:DY117"/>
    <mergeCell ref="DZ117:EI117"/>
    <mergeCell ref="EJ117:ES117"/>
    <mergeCell ref="ET117:FE117"/>
    <mergeCell ref="BG118:BP118"/>
    <mergeCell ref="BQ118:BY118"/>
    <mergeCell ref="BZ118:CH118"/>
    <mergeCell ref="CI118:CS118"/>
    <mergeCell ref="CT118:DD118"/>
    <mergeCell ref="DE118:DO118"/>
    <mergeCell ref="BG117:BP117"/>
    <mergeCell ref="BQ117:BY117"/>
    <mergeCell ref="BZ117:CH117"/>
    <mergeCell ref="CI117:CS117"/>
    <mergeCell ref="CT117:DD117"/>
    <mergeCell ref="DE117:DO117"/>
    <mergeCell ref="CT116:DD116"/>
    <mergeCell ref="DE116:DO116"/>
    <mergeCell ref="DP116:DY116"/>
    <mergeCell ref="DZ116:EI116"/>
    <mergeCell ref="EJ116:ES116"/>
    <mergeCell ref="ET116:FE116"/>
    <mergeCell ref="DP115:DY115"/>
    <mergeCell ref="DZ115:EI115"/>
    <mergeCell ref="EJ115:ES115"/>
    <mergeCell ref="ET115:FE115"/>
    <mergeCell ref="A116:H118"/>
    <mergeCell ref="I116:R118"/>
    <mergeCell ref="S116:AB118"/>
    <mergeCell ref="AC116:AL118"/>
    <mergeCell ref="AM116:AV118"/>
    <mergeCell ref="AW116:BF118"/>
    <mergeCell ref="DP114:DY114"/>
    <mergeCell ref="DZ114:EI114"/>
    <mergeCell ref="EJ114:ES114"/>
    <mergeCell ref="ET114:FE114"/>
    <mergeCell ref="BG115:BP115"/>
    <mergeCell ref="BQ115:BY115"/>
    <mergeCell ref="BZ115:CH115"/>
    <mergeCell ref="CI115:CS115"/>
    <mergeCell ref="CT115:DD115"/>
    <mergeCell ref="DE115:DO115"/>
    <mergeCell ref="DP113:DY113"/>
    <mergeCell ref="DZ113:EI113"/>
    <mergeCell ref="EJ113:ES113"/>
    <mergeCell ref="ET113:FE113"/>
    <mergeCell ref="BG114:BP114"/>
    <mergeCell ref="BQ114:BY114"/>
    <mergeCell ref="BZ114:CH114"/>
    <mergeCell ref="CI114:CS114"/>
    <mergeCell ref="CT114:DD114"/>
    <mergeCell ref="DE114:DO114"/>
    <mergeCell ref="DP112:DY112"/>
    <mergeCell ref="DZ112:EI112"/>
    <mergeCell ref="EJ112:ES112"/>
    <mergeCell ref="ET112:FE112"/>
    <mergeCell ref="A113:H115"/>
    <mergeCell ref="I113:R115"/>
    <mergeCell ref="S113:AB115"/>
    <mergeCell ref="AC113:AL115"/>
    <mergeCell ref="AM113:AV115"/>
    <mergeCell ref="AW113:BF115"/>
    <mergeCell ref="BG112:BP112"/>
    <mergeCell ref="BQ112:BY112"/>
    <mergeCell ref="BZ112:CH112"/>
    <mergeCell ref="CI112:CS112"/>
    <mergeCell ref="CT112:DD112"/>
    <mergeCell ref="DE112:DO112"/>
    <mergeCell ref="BG111:BP111"/>
    <mergeCell ref="BQ111:BY111"/>
    <mergeCell ref="BZ111:CH111"/>
    <mergeCell ref="CI111:CS111"/>
    <mergeCell ref="CT111:DD111"/>
    <mergeCell ref="DE111:DO111"/>
    <mergeCell ref="BG110:BP110"/>
    <mergeCell ref="BQ110:BY110"/>
    <mergeCell ref="BZ110:CH110"/>
    <mergeCell ref="CI110:CS110"/>
    <mergeCell ref="CT110:DD110"/>
    <mergeCell ref="DE110:DO110"/>
    <mergeCell ref="DP109:DY109"/>
    <mergeCell ref="DZ109:EI109"/>
    <mergeCell ref="EJ109:ES109"/>
    <mergeCell ref="ET109:FE109"/>
    <mergeCell ref="A110:H112"/>
    <mergeCell ref="I110:R112"/>
    <mergeCell ref="S110:AB112"/>
    <mergeCell ref="AC110:AL112"/>
    <mergeCell ref="AM110:AV112"/>
    <mergeCell ref="AW110:BF112"/>
    <mergeCell ref="DP108:DY108"/>
    <mergeCell ref="DZ108:EI108"/>
    <mergeCell ref="EJ108:ES108"/>
    <mergeCell ref="ET108:FE108"/>
    <mergeCell ref="BG109:BP109"/>
    <mergeCell ref="BQ109:BY109"/>
    <mergeCell ref="BZ109:CH109"/>
    <mergeCell ref="CI109:CS109"/>
    <mergeCell ref="CT109:DD109"/>
    <mergeCell ref="DE109:DO109"/>
    <mergeCell ref="DP107:DY107"/>
    <mergeCell ref="DZ107:EI107"/>
    <mergeCell ref="EJ107:ES107"/>
    <mergeCell ref="ET107:FE107"/>
    <mergeCell ref="BG108:BP108"/>
    <mergeCell ref="BQ108:BY108"/>
    <mergeCell ref="BZ108:CH108"/>
    <mergeCell ref="CI108:CS108"/>
    <mergeCell ref="CT108:DD108"/>
    <mergeCell ref="DE108:DO108"/>
    <mergeCell ref="BG107:BP107"/>
    <mergeCell ref="BQ107:BY107"/>
    <mergeCell ref="BZ107:CH107"/>
    <mergeCell ref="CI107:CS107"/>
    <mergeCell ref="CT107:DD107"/>
    <mergeCell ref="DE107:DO107"/>
    <mergeCell ref="DP106:DY106"/>
    <mergeCell ref="DZ106:EI106"/>
    <mergeCell ref="EJ106:ES106"/>
    <mergeCell ref="ET106:FE106"/>
    <mergeCell ref="A107:H109"/>
    <mergeCell ref="I107:R109"/>
    <mergeCell ref="S107:AB109"/>
    <mergeCell ref="AC107:AL109"/>
    <mergeCell ref="AM107:AV109"/>
    <mergeCell ref="AW107:BF109"/>
    <mergeCell ref="DP105:DY105"/>
    <mergeCell ref="DZ105:EI105"/>
    <mergeCell ref="EJ105:ES105"/>
    <mergeCell ref="ET105:FE105"/>
    <mergeCell ref="BG106:BP106"/>
    <mergeCell ref="BQ106:BY106"/>
    <mergeCell ref="BZ106:CH106"/>
    <mergeCell ref="CI106:CS106"/>
    <mergeCell ref="CT106:DD106"/>
    <mergeCell ref="DE106:DO106"/>
    <mergeCell ref="DP104:DY104"/>
    <mergeCell ref="DZ104:EI104"/>
    <mergeCell ref="EJ104:ES104"/>
    <mergeCell ref="ET104:FE104"/>
    <mergeCell ref="BG105:BP105"/>
    <mergeCell ref="BQ105:BY105"/>
    <mergeCell ref="BZ105:CH105"/>
    <mergeCell ref="CI105:CS105"/>
    <mergeCell ref="CT105:DD105"/>
    <mergeCell ref="DE105:DO105"/>
    <mergeCell ref="BG104:BP104"/>
    <mergeCell ref="BQ104:BY104"/>
    <mergeCell ref="BZ104:CH104"/>
    <mergeCell ref="CI104:CS104"/>
    <mergeCell ref="CT104:DD104"/>
    <mergeCell ref="DE104:DO104"/>
    <mergeCell ref="DP103:DY103"/>
    <mergeCell ref="DZ103:EI103"/>
    <mergeCell ref="EJ103:ES103"/>
    <mergeCell ref="ET103:FE103"/>
    <mergeCell ref="A104:H106"/>
    <mergeCell ref="I104:R106"/>
    <mergeCell ref="S104:AB106"/>
    <mergeCell ref="AC104:AL106"/>
    <mergeCell ref="AM104:AV106"/>
    <mergeCell ref="AW104:BF106"/>
    <mergeCell ref="BG103:BP103"/>
    <mergeCell ref="BQ103:BY103"/>
    <mergeCell ref="BZ103:CH103"/>
    <mergeCell ref="CI103:CS103"/>
    <mergeCell ref="CT103:DD103"/>
    <mergeCell ref="DE103:DO103"/>
    <mergeCell ref="A103:H103"/>
    <mergeCell ref="I103:R103"/>
    <mergeCell ref="S103:AB103"/>
    <mergeCell ref="AC103:AL103"/>
    <mergeCell ref="AM103:AV103"/>
    <mergeCell ref="AW103:BF103"/>
    <mergeCell ref="CI101:CS102"/>
    <mergeCell ref="CT101:DD102"/>
    <mergeCell ref="DE101:DO102"/>
    <mergeCell ref="I102:R102"/>
    <mergeCell ref="S102:AB102"/>
    <mergeCell ref="AC102:AL102"/>
    <mergeCell ref="AM102:AV102"/>
    <mergeCell ref="AW102:BF102"/>
    <mergeCell ref="ES95:FE95"/>
    <mergeCell ref="ET99:FE102"/>
    <mergeCell ref="BG100:BP102"/>
    <mergeCell ref="BQ100:CH100"/>
    <mergeCell ref="CI100:DO100"/>
    <mergeCell ref="DP100:DY102"/>
    <mergeCell ref="DZ100:EI102"/>
    <mergeCell ref="EJ100:ES102"/>
    <mergeCell ref="BQ101:BY102"/>
    <mergeCell ref="BZ101:CH102"/>
    <mergeCell ref="EH94:ER94"/>
    <mergeCell ref="ES94:FE94"/>
    <mergeCell ref="BI95:BR95"/>
    <mergeCell ref="BS95:CB95"/>
    <mergeCell ref="CC95:CL95"/>
    <mergeCell ref="CM95:CX95"/>
    <mergeCell ref="CY95:DJ95"/>
    <mergeCell ref="DK95:DV95"/>
    <mergeCell ref="DW95:EG95"/>
    <mergeCell ref="EH95:ER95"/>
    <mergeCell ref="DW93:EG93"/>
    <mergeCell ref="EH93:ER93"/>
    <mergeCell ref="ES93:FE93"/>
    <mergeCell ref="BI94:BR94"/>
    <mergeCell ref="BS94:CB94"/>
    <mergeCell ref="CC94:CL94"/>
    <mergeCell ref="CM94:CX94"/>
    <mergeCell ref="CY94:DJ94"/>
    <mergeCell ref="DK94:DV94"/>
    <mergeCell ref="DW94:EG94"/>
    <mergeCell ref="BI93:BR93"/>
    <mergeCell ref="BS93:CB93"/>
    <mergeCell ref="CC93:CL93"/>
    <mergeCell ref="CM93:CX93"/>
    <mergeCell ref="CY93:DJ93"/>
    <mergeCell ref="DK93:DV93"/>
    <mergeCell ref="A93:J95"/>
    <mergeCell ref="K93:T95"/>
    <mergeCell ref="U93:AD95"/>
    <mergeCell ref="AE93:AN95"/>
    <mergeCell ref="AO93:AX95"/>
    <mergeCell ref="AY93:BH95"/>
    <mergeCell ref="ES91:FE91"/>
    <mergeCell ref="BI92:BR92"/>
    <mergeCell ref="BS92:CB92"/>
    <mergeCell ref="CC92:CL92"/>
    <mergeCell ref="CM92:CX92"/>
    <mergeCell ref="CY92:DJ92"/>
    <mergeCell ref="DK92:DV92"/>
    <mergeCell ref="DW92:EG92"/>
    <mergeCell ref="EH92:ER92"/>
    <mergeCell ref="ES92:FE92"/>
    <mergeCell ref="EH90:ER90"/>
    <mergeCell ref="ES90:FE90"/>
    <mergeCell ref="BI91:BR91"/>
    <mergeCell ref="BS91:CB91"/>
    <mergeCell ref="CC91:CL91"/>
    <mergeCell ref="CM91:CX91"/>
    <mergeCell ref="CY91:DJ91"/>
    <mergeCell ref="DK91:DV91"/>
    <mergeCell ref="DW91:EG91"/>
    <mergeCell ref="EH91:ER91"/>
    <mergeCell ref="BS90:CB90"/>
    <mergeCell ref="CC90:CL90"/>
    <mergeCell ref="CM90:CX90"/>
    <mergeCell ref="CY90:DJ90"/>
    <mergeCell ref="DK90:DV90"/>
    <mergeCell ref="DW90:EG90"/>
    <mergeCell ref="DW89:EG89"/>
    <mergeCell ref="EH89:ER89"/>
    <mergeCell ref="ES89:FE89"/>
    <mergeCell ref="A90:J92"/>
    <mergeCell ref="K90:T92"/>
    <mergeCell ref="U90:AD92"/>
    <mergeCell ref="AE90:AN92"/>
    <mergeCell ref="AO90:AX92"/>
    <mergeCell ref="AY90:BH92"/>
    <mergeCell ref="BI90:BR90"/>
    <mergeCell ref="BI89:BR89"/>
    <mergeCell ref="BS89:CB89"/>
    <mergeCell ref="CC89:CL89"/>
    <mergeCell ref="CM89:CX89"/>
    <mergeCell ref="CY89:DJ89"/>
    <mergeCell ref="DK89:DV89"/>
    <mergeCell ref="ES87:FE87"/>
    <mergeCell ref="BI88:BR88"/>
    <mergeCell ref="BS88:CB88"/>
    <mergeCell ref="CC88:CL88"/>
    <mergeCell ref="CM88:CX88"/>
    <mergeCell ref="CY88:DJ88"/>
    <mergeCell ref="DK88:DV88"/>
    <mergeCell ref="DW88:EG88"/>
    <mergeCell ref="EH88:ER88"/>
    <mergeCell ref="ES88:FE88"/>
    <mergeCell ref="CC87:CL87"/>
    <mergeCell ref="CM87:CX87"/>
    <mergeCell ref="CY87:DJ87"/>
    <mergeCell ref="DK87:DV87"/>
    <mergeCell ref="DW87:EG87"/>
    <mergeCell ref="EH87:ER87"/>
    <mergeCell ref="EH86:ER86"/>
    <mergeCell ref="ES86:FE86"/>
    <mergeCell ref="A87:J89"/>
    <mergeCell ref="K87:T89"/>
    <mergeCell ref="U87:AD89"/>
    <mergeCell ref="AE87:AN89"/>
    <mergeCell ref="AO87:AX89"/>
    <mergeCell ref="AY87:BH89"/>
    <mergeCell ref="BI87:BR87"/>
    <mergeCell ref="BS87:CB87"/>
    <mergeCell ref="DW85:EG85"/>
    <mergeCell ref="EH85:ER85"/>
    <mergeCell ref="ES85:FE85"/>
    <mergeCell ref="BI86:BR86"/>
    <mergeCell ref="BS86:CB86"/>
    <mergeCell ref="CC86:CL86"/>
    <mergeCell ref="CM86:CX86"/>
    <mergeCell ref="CY86:DJ86"/>
    <mergeCell ref="DK86:DV86"/>
    <mergeCell ref="DW86:EG86"/>
    <mergeCell ref="BI85:BR85"/>
    <mergeCell ref="BS85:CB85"/>
    <mergeCell ref="CC85:CL85"/>
    <mergeCell ref="CM85:CX85"/>
    <mergeCell ref="CY85:DJ85"/>
    <mergeCell ref="DK85:DV85"/>
    <mergeCell ref="CM84:CX84"/>
    <mergeCell ref="CY84:DJ84"/>
    <mergeCell ref="DK84:DV84"/>
    <mergeCell ref="DW84:EG84"/>
    <mergeCell ref="EH84:ER84"/>
    <mergeCell ref="ES84:FE84"/>
    <mergeCell ref="ES83:FE83"/>
    <mergeCell ref="A84:J86"/>
    <mergeCell ref="K84:T86"/>
    <mergeCell ref="U84:AD86"/>
    <mergeCell ref="AE84:AN86"/>
    <mergeCell ref="AO84:AX86"/>
    <mergeCell ref="AY84:BH86"/>
    <mergeCell ref="BI84:BR84"/>
    <mergeCell ref="BS84:CB84"/>
    <mergeCell ref="CC84:CL84"/>
    <mergeCell ref="EH82:ER82"/>
    <mergeCell ref="ES82:FE82"/>
    <mergeCell ref="BI83:BR83"/>
    <mergeCell ref="BS83:CB83"/>
    <mergeCell ref="CC83:CL83"/>
    <mergeCell ref="CM83:CX83"/>
    <mergeCell ref="CY83:DJ83"/>
    <mergeCell ref="DK83:DV83"/>
    <mergeCell ref="DW83:EG83"/>
    <mergeCell ref="EH83:ER83"/>
    <mergeCell ref="DW81:EG81"/>
    <mergeCell ref="EH81:ER81"/>
    <mergeCell ref="ES81:FE81"/>
    <mergeCell ref="BI82:BR82"/>
    <mergeCell ref="BS82:CB82"/>
    <mergeCell ref="CC82:CL82"/>
    <mergeCell ref="CM82:CX82"/>
    <mergeCell ref="CY82:DJ82"/>
    <mergeCell ref="DK82:DV82"/>
    <mergeCell ref="DW82:EG82"/>
    <mergeCell ref="BI81:BR81"/>
    <mergeCell ref="BS81:CB81"/>
    <mergeCell ref="CC81:CL81"/>
    <mergeCell ref="CM81:CX81"/>
    <mergeCell ref="CY81:DJ81"/>
    <mergeCell ref="DK81:DV81"/>
    <mergeCell ref="A81:J83"/>
    <mergeCell ref="K81:T83"/>
    <mergeCell ref="U81:AD83"/>
    <mergeCell ref="AE81:AN83"/>
    <mergeCell ref="AO81:AX83"/>
    <mergeCell ref="AY81:BH83"/>
    <mergeCell ref="ES79:FE79"/>
    <mergeCell ref="BI80:BR80"/>
    <mergeCell ref="BS80:CB80"/>
    <mergeCell ref="CC80:CL80"/>
    <mergeCell ref="CM80:CX80"/>
    <mergeCell ref="CY80:DJ80"/>
    <mergeCell ref="DK80:DV80"/>
    <mergeCell ref="DW80:EG80"/>
    <mergeCell ref="EH80:ER80"/>
    <mergeCell ref="ES80:FE80"/>
    <mergeCell ref="EH78:ER78"/>
    <mergeCell ref="ES78:FE78"/>
    <mergeCell ref="BI79:BR79"/>
    <mergeCell ref="BS79:CB79"/>
    <mergeCell ref="CC79:CL79"/>
    <mergeCell ref="CM79:CX79"/>
    <mergeCell ref="CY79:DJ79"/>
    <mergeCell ref="DK79:DV79"/>
    <mergeCell ref="DW79:EG79"/>
    <mergeCell ref="EH79:ER79"/>
    <mergeCell ref="BS78:CB78"/>
    <mergeCell ref="CC78:CL78"/>
    <mergeCell ref="CM78:CX78"/>
    <mergeCell ref="CY78:DJ78"/>
    <mergeCell ref="DK78:DV78"/>
    <mergeCell ref="DW78:EG78"/>
    <mergeCell ref="DW77:EG77"/>
    <mergeCell ref="EH77:ER77"/>
    <mergeCell ref="ES77:FE77"/>
    <mergeCell ref="A78:J80"/>
    <mergeCell ref="K78:T80"/>
    <mergeCell ref="U78:AD80"/>
    <mergeCell ref="AE78:AN80"/>
    <mergeCell ref="AO78:AX80"/>
    <mergeCell ref="AY78:BH80"/>
    <mergeCell ref="BI78:BR78"/>
    <mergeCell ref="BI77:BR77"/>
    <mergeCell ref="BS77:CB77"/>
    <mergeCell ref="CC77:CL77"/>
    <mergeCell ref="CM77:CX77"/>
    <mergeCell ref="CY77:DJ77"/>
    <mergeCell ref="DK77:DV77"/>
    <mergeCell ref="ES75:FE75"/>
    <mergeCell ref="BI76:BR76"/>
    <mergeCell ref="BS76:CB76"/>
    <mergeCell ref="CC76:CL76"/>
    <mergeCell ref="CM76:CX76"/>
    <mergeCell ref="CY76:DJ76"/>
    <mergeCell ref="DK76:DV76"/>
    <mergeCell ref="DW76:EG76"/>
    <mergeCell ref="EH76:ER76"/>
    <mergeCell ref="ES76:FE76"/>
    <mergeCell ref="CC75:CL75"/>
    <mergeCell ref="CM75:CX75"/>
    <mergeCell ref="CY75:DJ75"/>
    <mergeCell ref="DK75:DV75"/>
    <mergeCell ref="DW75:EG75"/>
    <mergeCell ref="EH75:ER75"/>
    <mergeCell ref="EH74:ER74"/>
    <mergeCell ref="ES74:FE74"/>
    <mergeCell ref="A75:J77"/>
    <mergeCell ref="K75:T77"/>
    <mergeCell ref="U75:AD77"/>
    <mergeCell ref="AE75:AN77"/>
    <mergeCell ref="AO75:AX77"/>
    <mergeCell ref="AY75:BH77"/>
    <mergeCell ref="BI75:BR75"/>
    <mergeCell ref="BS75:CB75"/>
    <mergeCell ref="DW73:EG73"/>
    <mergeCell ref="EH73:ER73"/>
    <mergeCell ref="ES73:FE73"/>
    <mergeCell ref="BI74:BR74"/>
    <mergeCell ref="BS74:CB74"/>
    <mergeCell ref="CC74:CL74"/>
    <mergeCell ref="CM74:CX74"/>
    <mergeCell ref="CY74:DJ74"/>
    <mergeCell ref="DK74:DV74"/>
    <mergeCell ref="DW74:EG74"/>
    <mergeCell ref="BI73:BR73"/>
    <mergeCell ref="BS73:CB73"/>
    <mergeCell ref="CC73:CL73"/>
    <mergeCell ref="CM73:CX73"/>
    <mergeCell ref="CY73:DJ73"/>
    <mergeCell ref="DK73:DV73"/>
    <mergeCell ref="CM72:CX72"/>
    <mergeCell ref="CY72:DJ72"/>
    <mergeCell ref="DK72:DV72"/>
    <mergeCell ref="DW72:EG72"/>
    <mergeCell ref="EH72:ER72"/>
    <mergeCell ref="ES72:FE72"/>
    <mergeCell ref="ES71:FE71"/>
    <mergeCell ref="A72:J74"/>
    <mergeCell ref="K72:T74"/>
    <mergeCell ref="U72:AD74"/>
    <mergeCell ref="AE72:AN74"/>
    <mergeCell ref="AO72:AX74"/>
    <mergeCell ref="AY72:BH74"/>
    <mergeCell ref="BI72:BR72"/>
    <mergeCell ref="BS72:CB72"/>
    <mergeCell ref="CC72:CL72"/>
    <mergeCell ref="EH70:ER70"/>
    <mergeCell ref="ES70:FE70"/>
    <mergeCell ref="BI71:BR71"/>
    <mergeCell ref="BS71:CB71"/>
    <mergeCell ref="CC71:CL71"/>
    <mergeCell ref="CM71:CX71"/>
    <mergeCell ref="CY71:DJ71"/>
    <mergeCell ref="DK71:DV71"/>
    <mergeCell ref="DW71:EG71"/>
    <mergeCell ref="EH71:ER71"/>
    <mergeCell ref="DW69:EG69"/>
    <mergeCell ref="EH69:ER69"/>
    <mergeCell ref="ES69:FE69"/>
    <mergeCell ref="BI70:BR70"/>
    <mergeCell ref="BS70:CB70"/>
    <mergeCell ref="CC70:CL70"/>
    <mergeCell ref="CM70:CX70"/>
    <mergeCell ref="CY70:DJ70"/>
    <mergeCell ref="DK70:DV70"/>
    <mergeCell ref="DW70:EG70"/>
    <mergeCell ref="BI69:BR69"/>
    <mergeCell ref="BS69:CB69"/>
    <mergeCell ref="CC69:CL69"/>
    <mergeCell ref="CM69:CX69"/>
    <mergeCell ref="CY69:DJ69"/>
    <mergeCell ref="DK69:DV69"/>
    <mergeCell ref="A69:J71"/>
    <mergeCell ref="K69:T71"/>
    <mergeCell ref="U69:AD71"/>
    <mergeCell ref="AE69:AN71"/>
    <mergeCell ref="AO69:AX71"/>
    <mergeCell ref="AY69:BH71"/>
    <mergeCell ref="ES67:FE67"/>
    <mergeCell ref="BI68:BR68"/>
    <mergeCell ref="BS68:CB68"/>
    <mergeCell ref="CC68:CL68"/>
    <mergeCell ref="CM68:CX68"/>
    <mergeCell ref="CY68:DJ68"/>
    <mergeCell ref="DK68:DV68"/>
    <mergeCell ref="DW68:EG68"/>
    <mergeCell ref="EH68:ER68"/>
    <mergeCell ref="ES68:FE68"/>
    <mergeCell ref="EH66:ER66"/>
    <mergeCell ref="ES66:FE66"/>
    <mergeCell ref="BI67:BR67"/>
    <mergeCell ref="BS67:CB67"/>
    <mergeCell ref="CC67:CL67"/>
    <mergeCell ref="CM67:CX67"/>
    <mergeCell ref="CY67:DJ67"/>
    <mergeCell ref="DK67:DV67"/>
    <mergeCell ref="DW67:EG67"/>
    <mergeCell ref="EH67:ER67"/>
    <mergeCell ref="BS66:CB66"/>
    <mergeCell ref="CC66:CL66"/>
    <mergeCell ref="CM66:CX66"/>
    <mergeCell ref="CY66:DJ66"/>
    <mergeCell ref="DK66:DV66"/>
    <mergeCell ref="DW66:EG66"/>
    <mergeCell ref="DW65:EG65"/>
    <mergeCell ref="EH65:ER65"/>
    <mergeCell ref="ES65:FE65"/>
    <mergeCell ref="A66:J68"/>
    <mergeCell ref="K66:T68"/>
    <mergeCell ref="U66:AD68"/>
    <mergeCell ref="AE66:AN68"/>
    <mergeCell ref="AO66:AX68"/>
    <mergeCell ref="AY66:BH68"/>
    <mergeCell ref="BI66:BR66"/>
    <mergeCell ref="BI65:BR65"/>
    <mergeCell ref="BS65:CB65"/>
    <mergeCell ref="CC65:CL65"/>
    <mergeCell ref="CM65:CX65"/>
    <mergeCell ref="CY65:DJ65"/>
    <mergeCell ref="DK65:DV65"/>
    <mergeCell ref="ES63:FE63"/>
    <mergeCell ref="BI64:BR64"/>
    <mergeCell ref="BS64:CB64"/>
    <mergeCell ref="CC64:CL64"/>
    <mergeCell ref="CM64:CX64"/>
    <mergeCell ref="CY64:DJ64"/>
    <mergeCell ref="DK64:DV64"/>
    <mergeCell ref="DW64:EG64"/>
    <mergeCell ref="EH64:ER64"/>
    <mergeCell ref="ES64:FE64"/>
    <mergeCell ref="CC63:CL63"/>
    <mergeCell ref="CM63:CX63"/>
    <mergeCell ref="CY63:DJ63"/>
    <mergeCell ref="DK63:DV63"/>
    <mergeCell ref="DW63:EG63"/>
    <mergeCell ref="EH63:ER63"/>
    <mergeCell ref="EH62:ER62"/>
    <mergeCell ref="ES62:FE62"/>
    <mergeCell ref="A63:J65"/>
    <mergeCell ref="K63:T65"/>
    <mergeCell ref="U63:AD65"/>
    <mergeCell ref="AE63:AN65"/>
    <mergeCell ref="AO63:AX65"/>
    <mergeCell ref="AY63:BH65"/>
    <mergeCell ref="BI63:BR63"/>
    <mergeCell ref="BS63:CB63"/>
    <mergeCell ref="DW61:EG61"/>
    <mergeCell ref="EH61:ER61"/>
    <mergeCell ref="ES61:FE61"/>
    <mergeCell ref="BI62:BR62"/>
    <mergeCell ref="BS62:CB62"/>
    <mergeCell ref="CC62:CL62"/>
    <mergeCell ref="CM62:CX62"/>
    <mergeCell ref="CY62:DJ62"/>
    <mergeCell ref="DK62:DV62"/>
    <mergeCell ref="DW62:EG62"/>
    <mergeCell ref="DK60:DV60"/>
    <mergeCell ref="DW60:EG60"/>
    <mergeCell ref="EH60:ER60"/>
    <mergeCell ref="ES60:FE60"/>
    <mergeCell ref="BI61:BR61"/>
    <mergeCell ref="BS61:CB61"/>
    <mergeCell ref="CC61:CL61"/>
    <mergeCell ref="CM61:CX61"/>
    <mergeCell ref="CY61:DJ61"/>
    <mergeCell ref="DK61:DV61"/>
    <mergeCell ref="AY60:BH62"/>
    <mergeCell ref="BI60:BR60"/>
    <mergeCell ref="BS60:CB60"/>
    <mergeCell ref="CC60:CL60"/>
    <mergeCell ref="CM60:CX60"/>
    <mergeCell ref="CY60:DJ60"/>
    <mergeCell ref="A12:BD12"/>
    <mergeCell ref="DK59:DV59"/>
    <mergeCell ref="DW59:EG59"/>
    <mergeCell ref="EH59:ER59"/>
    <mergeCell ref="ES59:FE59"/>
    <mergeCell ref="A60:J62"/>
    <mergeCell ref="K60:T62"/>
    <mergeCell ref="U60:AD62"/>
    <mergeCell ref="AE60:AN62"/>
    <mergeCell ref="AO60:AX62"/>
    <mergeCell ref="A39:H39"/>
    <mergeCell ref="I39:BG39"/>
    <mergeCell ref="BH39:DF39"/>
    <mergeCell ref="DG39:FE39"/>
    <mergeCell ref="A37:H37"/>
    <mergeCell ref="I37:BG37"/>
    <mergeCell ref="BH37:DF37"/>
    <mergeCell ref="DG37:FE37"/>
    <mergeCell ref="BE12:BY12"/>
    <mergeCell ref="BZ12:CP12"/>
    <mergeCell ref="CQ12:DC12"/>
    <mergeCell ref="DD12:DP12"/>
    <mergeCell ref="DQ12:EL12"/>
    <mergeCell ref="EM10:FE10"/>
    <mergeCell ref="DD11:DP11"/>
    <mergeCell ref="DQ11:EL11"/>
    <mergeCell ref="EM11:FE11"/>
    <mergeCell ref="EM12:FE12"/>
    <mergeCell ref="A11:H11"/>
    <mergeCell ref="I11:AG11"/>
    <mergeCell ref="AH11:BD11"/>
    <mergeCell ref="BE11:BY11"/>
    <mergeCell ref="BZ11:CP11"/>
    <mergeCell ref="CQ11:DC11"/>
    <mergeCell ref="DQ9:EL9"/>
    <mergeCell ref="EM9:FE9"/>
    <mergeCell ref="A10:H10"/>
    <mergeCell ref="I10:AG10"/>
    <mergeCell ref="AH10:BD10"/>
    <mergeCell ref="BE10:BY10"/>
    <mergeCell ref="BZ10:CP10"/>
    <mergeCell ref="CQ10:DC10"/>
    <mergeCell ref="DD10:DP10"/>
    <mergeCell ref="DQ10:EL10"/>
    <mergeCell ref="DD8:DP8"/>
    <mergeCell ref="DQ8:EL8"/>
    <mergeCell ref="EM8:FE8"/>
    <mergeCell ref="A9:H9"/>
    <mergeCell ref="I9:AG9"/>
    <mergeCell ref="AH9:BD9"/>
    <mergeCell ref="BE9:BY9"/>
    <mergeCell ref="BZ9:CP9"/>
    <mergeCell ref="CQ9:DC9"/>
    <mergeCell ref="DD9:DP9"/>
    <mergeCell ref="DQ6:EL7"/>
    <mergeCell ref="EM6:FE7"/>
    <mergeCell ref="CQ7:DC7"/>
    <mergeCell ref="DD7:DP7"/>
    <mergeCell ref="A8:H8"/>
    <mergeCell ref="I8:AG8"/>
    <mergeCell ref="AH8:BD8"/>
    <mergeCell ref="BE8:BY8"/>
    <mergeCell ref="BZ8:CP8"/>
    <mergeCell ref="CQ8:DC8"/>
    <mergeCell ref="A6:H7"/>
    <mergeCell ref="I6:AG7"/>
    <mergeCell ref="AH6:BD7"/>
    <mergeCell ref="BE6:BY7"/>
    <mergeCell ref="BZ6:CP7"/>
    <mergeCell ref="CQ6:DP6"/>
    <mergeCell ref="A154:J157"/>
    <mergeCell ref="K154:T157"/>
    <mergeCell ref="U154:AD157"/>
    <mergeCell ref="AE154:AN157"/>
    <mergeCell ref="AO154:AX157"/>
    <mergeCell ref="AY154:BH157"/>
    <mergeCell ref="BI154:BR154"/>
    <mergeCell ref="BS154:CB154"/>
    <mergeCell ref="CC154:CL154"/>
    <mergeCell ref="CM154:CX154"/>
    <mergeCell ref="CY154:DJ154"/>
    <mergeCell ref="DK154:DV154"/>
    <mergeCell ref="DW154:EG154"/>
    <mergeCell ref="EH154:ER154"/>
    <mergeCell ref="ES154:FE154"/>
    <mergeCell ref="BI155:BR155"/>
    <mergeCell ref="BS155:CB155"/>
    <mergeCell ref="CC155:CL155"/>
    <mergeCell ref="CM155:CX155"/>
    <mergeCell ref="CY155:DJ155"/>
    <mergeCell ref="DK155:DV155"/>
    <mergeCell ref="DW155:EG155"/>
    <mergeCell ref="CC156:CL156"/>
    <mergeCell ref="CM156:CX156"/>
    <mergeCell ref="CY156:DJ156"/>
    <mergeCell ref="DK156:DV156"/>
    <mergeCell ref="DW156:EG156"/>
    <mergeCell ref="EH156:ER156"/>
    <mergeCell ref="CM157:CX157"/>
    <mergeCell ref="CY157:DJ157"/>
    <mergeCell ref="DK157:DV157"/>
    <mergeCell ref="DW157:EG157"/>
    <mergeCell ref="EH157:ER157"/>
    <mergeCell ref="ES157:FE157"/>
    <mergeCell ref="EM29:FE29"/>
    <mergeCell ref="A55:J58"/>
    <mergeCell ref="K55:AN57"/>
    <mergeCell ref="AO55:BH57"/>
    <mergeCell ref="BI56:BR58"/>
    <mergeCell ref="ES156:FE156"/>
    <mergeCell ref="EH155:ER155"/>
    <mergeCell ref="ES155:FE155"/>
    <mergeCell ref="BI156:BR156"/>
    <mergeCell ref="BS156:CB156"/>
    <mergeCell ref="DQ23:EL24"/>
    <mergeCell ref="DZ333:EI333"/>
    <mergeCell ref="EH235:ER235"/>
    <mergeCell ref="BI145:FE145"/>
    <mergeCell ref="BI55:FE55"/>
    <mergeCell ref="A99:H102"/>
    <mergeCell ref="I99:AL101"/>
    <mergeCell ref="AM99:BF101"/>
    <mergeCell ref="BG99:ES99"/>
    <mergeCell ref="BI146:BR148"/>
    <mergeCell ref="CT255:DD255"/>
    <mergeCell ref="EJ331:ES331"/>
    <mergeCell ref="CT333:DD333"/>
    <mergeCell ref="DE333:DO333"/>
    <mergeCell ref="DP333:DY333"/>
    <mergeCell ref="CT256:DD256"/>
    <mergeCell ref="CT261:DD261"/>
    <mergeCell ref="DE261:DO261"/>
    <mergeCell ref="DE332:DO332"/>
    <mergeCell ref="CT332:DD332"/>
    <mergeCell ref="BS56:CL56"/>
    <mergeCell ref="ES235:FE235"/>
    <mergeCell ref="BQ333:BY333"/>
    <mergeCell ref="BZ333:CH333"/>
    <mergeCell ref="CI333:CS333"/>
    <mergeCell ref="EJ333:ES333"/>
    <mergeCell ref="ET333:FE333"/>
    <mergeCell ref="DW235:EG235"/>
    <mergeCell ref="DW234:EG234"/>
    <mergeCell ref="ET255:FE255"/>
    <mergeCell ref="K145:AN147"/>
    <mergeCell ref="BI235:BR235"/>
    <mergeCell ref="BS235:CB235"/>
    <mergeCell ref="CC235:CL235"/>
    <mergeCell ref="CM235:CX235"/>
    <mergeCell ref="CY235:DJ235"/>
    <mergeCell ref="CC234:CL234"/>
    <mergeCell ref="BI157:BR157"/>
    <mergeCell ref="BS157:CB157"/>
    <mergeCell ref="CC157:CL157"/>
    <mergeCell ref="AY148:BH148"/>
    <mergeCell ref="K149:T149"/>
    <mergeCell ref="U149:AD149"/>
    <mergeCell ref="AE149:AN149"/>
    <mergeCell ref="AO149:AX149"/>
    <mergeCell ref="AY149:BH149"/>
    <mergeCell ref="CC147:CL148"/>
    <mergeCell ref="CM147:CX148"/>
    <mergeCell ref="CY147:DJ148"/>
    <mergeCell ref="CM146:DV146"/>
    <mergeCell ref="DW146:EG148"/>
    <mergeCell ref="BG251:ES251"/>
    <mergeCell ref="AO145:BH147"/>
    <mergeCell ref="CM233:CX233"/>
    <mergeCell ref="CY233:DJ233"/>
    <mergeCell ref="BI153:BR153"/>
    <mergeCell ref="BG252:BP254"/>
    <mergeCell ref="BQ252:CH252"/>
    <mergeCell ref="CI252:DO252"/>
    <mergeCell ref="DP252:DY254"/>
    <mergeCell ref="DZ252:EI254"/>
    <mergeCell ref="BZ253:CH254"/>
    <mergeCell ref="EJ252:ES254"/>
    <mergeCell ref="DW149:EG149"/>
    <mergeCell ref="EH149:ER149"/>
    <mergeCell ref="ET251:FE254"/>
    <mergeCell ref="DE253:DO254"/>
    <mergeCell ref="EH233:ER233"/>
    <mergeCell ref="ES233:FE233"/>
    <mergeCell ref="CY234:DJ234"/>
    <mergeCell ref="DK234:DV234"/>
    <mergeCell ref="CY149:DJ149"/>
    <mergeCell ref="I254:R254"/>
    <mergeCell ref="S254:AB254"/>
    <mergeCell ref="AC254:AL254"/>
    <mergeCell ref="AM254:AV254"/>
    <mergeCell ref="AO233:AX235"/>
    <mergeCell ref="BQ253:BY254"/>
    <mergeCell ref="BS236:CB236"/>
    <mergeCell ref="BI238:BR238"/>
    <mergeCell ref="BS238:CB238"/>
    <mergeCell ref="BI240:BR240"/>
    <mergeCell ref="A255:H255"/>
    <mergeCell ref="I255:R255"/>
    <mergeCell ref="CI253:CS254"/>
    <mergeCell ref="BZ255:CH255"/>
    <mergeCell ref="BG261:BP261"/>
    <mergeCell ref="BQ261:BY261"/>
    <mergeCell ref="BZ261:CH261"/>
    <mergeCell ref="CI261:CS261"/>
    <mergeCell ref="I251:AL253"/>
    <mergeCell ref="AM251:BF253"/>
    <mergeCell ref="AM255:AV255"/>
    <mergeCell ref="AW255:BF255"/>
    <mergeCell ref="BG255:BP255"/>
    <mergeCell ref="BQ255:BY255"/>
    <mergeCell ref="DE255:DO255"/>
    <mergeCell ref="BI149:BR149"/>
    <mergeCell ref="CT253:DD254"/>
    <mergeCell ref="DK149:DV149"/>
    <mergeCell ref="CM234:CX234"/>
    <mergeCell ref="DP255:DY255"/>
    <mergeCell ref="DK233:DV233"/>
    <mergeCell ref="BS149:CB149"/>
    <mergeCell ref="DZ255:EI255"/>
    <mergeCell ref="EJ255:ES255"/>
    <mergeCell ref="EH153:ER153"/>
    <mergeCell ref="ES153:FE153"/>
    <mergeCell ref="DK158:DV158"/>
    <mergeCell ref="DW158:EG158"/>
    <mergeCell ref="DW153:EG153"/>
    <mergeCell ref="BS153:CB153"/>
    <mergeCell ref="AC256:AL258"/>
    <mergeCell ref="I331:R333"/>
    <mergeCell ref="S331:AB333"/>
    <mergeCell ref="AC331:AL333"/>
    <mergeCell ref="BZ331:CH331"/>
    <mergeCell ref="AM331:AV333"/>
    <mergeCell ref="AW331:BF333"/>
    <mergeCell ref="BQ331:BY331"/>
    <mergeCell ref="BQ332:BY332"/>
    <mergeCell ref="BZ332:CH332"/>
    <mergeCell ref="S255:AB255"/>
    <mergeCell ref="CI331:CS331"/>
    <mergeCell ref="K148:T148"/>
    <mergeCell ref="U148:AD148"/>
    <mergeCell ref="AE148:AN148"/>
    <mergeCell ref="AO148:AX148"/>
    <mergeCell ref="CI255:CS255"/>
    <mergeCell ref="AC255:AL255"/>
    <mergeCell ref="BG331:BP331"/>
    <mergeCell ref="CC153:CL153"/>
    <mergeCell ref="ET332:FE332"/>
    <mergeCell ref="DE331:DO331"/>
    <mergeCell ref="DP331:DY331"/>
    <mergeCell ref="DZ331:EI331"/>
    <mergeCell ref="EJ332:ES332"/>
    <mergeCell ref="ET331:FE331"/>
    <mergeCell ref="A46:H46"/>
    <mergeCell ref="I46:BG46"/>
    <mergeCell ref="BH46:DF46"/>
    <mergeCell ref="DG46:FE46"/>
    <mergeCell ref="A45:H45"/>
    <mergeCell ref="I45:BG45"/>
    <mergeCell ref="BH45:DF45"/>
    <mergeCell ref="DG45:FE45"/>
    <mergeCell ref="DD29:DP29"/>
    <mergeCell ref="A35:H35"/>
    <mergeCell ref="I35:BG35"/>
    <mergeCell ref="BH35:DF35"/>
    <mergeCell ref="DG35:FE35"/>
    <mergeCell ref="A29:BD29"/>
    <mergeCell ref="BE29:BY29"/>
    <mergeCell ref="BZ29:CP29"/>
    <mergeCell ref="CQ29:DC29"/>
    <mergeCell ref="DQ29:EL29"/>
    <mergeCell ref="EM28:FE28"/>
    <mergeCell ref="A28:H28"/>
    <mergeCell ref="I28:AG28"/>
    <mergeCell ref="AH28:BD28"/>
    <mergeCell ref="BE28:BY28"/>
    <mergeCell ref="BZ28:CP28"/>
    <mergeCell ref="CQ28:DC28"/>
    <mergeCell ref="CQ23:DP23"/>
    <mergeCell ref="DD28:DP28"/>
    <mergeCell ref="BZ26:CP26"/>
    <mergeCell ref="CQ26:DC26"/>
    <mergeCell ref="DD26:DP26"/>
    <mergeCell ref="BZ25:CP25"/>
    <mergeCell ref="CQ25:DC25"/>
    <mergeCell ref="DD25:DP25"/>
    <mergeCell ref="A26:H26"/>
    <mergeCell ref="I26:AG26"/>
    <mergeCell ref="AH26:BD26"/>
    <mergeCell ref="BE26:BY26"/>
    <mergeCell ref="CM56:DV56"/>
    <mergeCell ref="DW56:EG58"/>
    <mergeCell ref="BS57:CB58"/>
    <mergeCell ref="CC57:CL58"/>
    <mergeCell ref="CM57:CX58"/>
    <mergeCell ref="CY57:DJ58"/>
    <mergeCell ref="A23:H24"/>
    <mergeCell ref="I23:AG24"/>
    <mergeCell ref="AH23:BD24"/>
    <mergeCell ref="BE23:BY24"/>
    <mergeCell ref="BZ23:CP24"/>
    <mergeCell ref="A4:FE4"/>
    <mergeCell ref="DD24:DP24"/>
    <mergeCell ref="A16:H16"/>
    <mergeCell ref="I16:BG16"/>
    <mergeCell ref="A21:FE21"/>
    <mergeCell ref="DK57:DV58"/>
    <mergeCell ref="K58:T58"/>
    <mergeCell ref="U58:AD58"/>
    <mergeCell ref="AE58:AN58"/>
    <mergeCell ref="AO58:AX58"/>
    <mergeCell ref="AY58:BH58"/>
    <mergeCell ref="I25:AG25"/>
    <mergeCell ref="DQ26:EL26"/>
    <mergeCell ref="EM26:FE26"/>
    <mergeCell ref="BH16:DF16"/>
    <mergeCell ref="DG16:FE16"/>
    <mergeCell ref="A59:J59"/>
    <mergeCell ref="K59:T59"/>
    <mergeCell ref="U59:AD59"/>
    <mergeCell ref="AE59:AN59"/>
    <mergeCell ref="AO59:AX59"/>
    <mergeCell ref="A25:H25"/>
    <mergeCell ref="CQ24:DC24"/>
    <mergeCell ref="EM23:FE24"/>
    <mergeCell ref="DQ25:EL25"/>
    <mergeCell ref="EM25:FE25"/>
    <mergeCell ref="A36:H36"/>
    <mergeCell ref="I36:BG36"/>
    <mergeCell ref="BH36:DF36"/>
    <mergeCell ref="AH25:BD25"/>
    <mergeCell ref="BE25:BY25"/>
    <mergeCell ref="A17:H17"/>
    <mergeCell ref="I17:BG17"/>
    <mergeCell ref="BH17:DF17"/>
    <mergeCell ref="DG17:FE17"/>
    <mergeCell ref="I19:BG19"/>
    <mergeCell ref="BH19:DF19"/>
    <mergeCell ref="DG19:FE19"/>
    <mergeCell ref="I18:BG18"/>
    <mergeCell ref="BH18:DF18"/>
    <mergeCell ref="DG18:FE18"/>
    <mergeCell ref="A40:H40"/>
    <mergeCell ref="I40:BG40"/>
    <mergeCell ref="BH40:DF40"/>
    <mergeCell ref="DG40:FE40"/>
    <mergeCell ref="DD27:DP27"/>
    <mergeCell ref="DQ27:EL27"/>
    <mergeCell ref="DQ28:EL28"/>
    <mergeCell ref="A38:H38"/>
    <mergeCell ref="I38:BG38"/>
    <mergeCell ref="BH38:DF38"/>
    <mergeCell ref="I44:BG44"/>
    <mergeCell ref="BH44:DF44"/>
    <mergeCell ref="DG44:FE44"/>
    <mergeCell ref="DK151:DV151"/>
    <mergeCell ref="DW151:EG151"/>
    <mergeCell ref="EH151:ER151"/>
    <mergeCell ref="ES151:FE151"/>
    <mergeCell ref="BS146:CL146"/>
    <mergeCell ref="EH56:ER58"/>
    <mergeCell ref="ES56:FE58"/>
    <mergeCell ref="CM153:CX153"/>
    <mergeCell ref="CY153:DJ153"/>
    <mergeCell ref="DK153:DV153"/>
    <mergeCell ref="EH150:ER150"/>
    <mergeCell ref="ES150:FE150"/>
    <mergeCell ref="DW150:EG150"/>
    <mergeCell ref="DK150:DV150"/>
    <mergeCell ref="DK152:DV152"/>
    <mergeCell ref="DW152:EG152"/>
    <mergeCell ref="EH152:ER152"/>
    <mergeCell ref="BI151:BR151"/>
    <mergeCell ref="BS151:CB151"/>
    <mergeCell ref="CC151:CL151"/>
    <mergeCell ref="CM151:CX151"/>
    <mergeCell ref="CY151:DJ151"/>
    <mergeCell ref="BI150:BR150"/>
    <mergeCell ref="BS150:CB150"/>
    <mergeCell ref="CC150:CL150"/>
    <mergeCell ref="CM150:CX150"/>
    <mergeCell ref="CY150:DJ150"/>
    <mergeCell ref="A150:J153"/>
    <mergeCell ref="K150:T153"/>
    <mergeCell ref="U150:AD153"/>
    <mergeCell ref="AE150:AN153"/>
    <mergeCell ref="AO150:AX153"/>
    <mergeCell ref="AY150:BH153"/>
    <mergeCell ref="DW233:EG233"/>
    <mergeCell ref="DZ332:EI332"/>
    <mergeCell ref="CI332:CS332"/>
    <mergeCell ref="BG333:BP333"/>
    <mergeCell ref="BG332:BP332"/>
    <mergeCell ref="DP256:DY256"/>
    <mergeCell ref="DZ256:EI256"/>
    <mergeCell ref="BZ257:CH257"/>
    <mergeCell ref="CI257:CS257"/>
    <mergeCell ref="CT257:DD257"/>
    <mergeCell ref="EJ256:ES256"/>
    <mergeCell ref="ET256:FE256"/>
    <mergeCell ref="DG38:FE38"/>
    <mergeCell ref="A19:H19"/>
    <mergeCell ref="A18:H18"/>
    <mergeCell ref="DG36:FE36"/>
    <mergeCell ref="AY59:BH59"/>
    <mergeCell ref="BI59:BR59"/>
    <mergeCell ref="BS59:CB59"/>
    <mergeCell ref="CC59:CL59"/>
    <mergeCell ref="CM59:CX59"/>
    <mergeCell ref="CY59:DJ59"/>
    <mergeCell ref="A27:H27"/>
    <mergeCell ref="I27:AG27"/>
    <mergeCell ref="AH27:BD27"/>
    <mergeCell ref="BE27:BY27"/>
    <mergeCell ref="BZ27:CP27"/>
    <mergeCell ref="CQ27:DC27"/>
    <mergeCell ref="A42:FE42"/>
    <mergeCell ref="A44:H44"/>
    <mergeCell ref="EM27:FE27"/>
    <mergeCell ref="A331:H333"/>
    <mergeCell ref="A251:H254"/>
    <mergeCell ref="AY233:BH235"/>
    <mergeCell ref="AW254:BF254"/>
    <mergeCell ref="AE233:AN235"/>
    <mergeCell ref="A233:J235"/>
    <mergeCell ref="K233:T235"/>
    <mergeCell ref="A256:H258"/>
    <mergeCell ref="I256:R258"/>
    <mergeCell ref="S256:AB258"/>
    <mergeCell ref="A149:J149"/>
    <mergeCell ref="A145:J148"/>
    <mergeCell ref="BI169:BR169"/>
    <mergeCell ref="BI177:BR177"/>
    <mergeCell ref="BI193:BR193"/>
    <mergeCell ref="BI205:BR205"/>
    <mergeCell ref="BI174:BR174"/>
    <mergeCell ref="A190:J193"/>
    <mergeCell ref="K190:T193"/>
    <mergeCell ref="DP110:DY110"/>
    <mergeCell ref="DZ110:EI110"/>
    <mergeCell ref="EJ110:ES110"/>
    <mergeCell ref="ET110:FE110"/>
    <mergeCell ref="DP111:DY111"/>
    <mergeCell ref="DZ111:EI111"/>
    <mergeCell ref="EJ111:ES111"/>
    <mergeCell ref="ET111:FE111"/>
    <mergeCell ref="BZ113:CH113"/>
    <mergeCell ref="CI113:CS113"/>
    <mergeCell ref="CT113:DD113"/>
    <mergeCell ref="DE113:DO113"/>
    <mergeCell ref="BG116:BP116"/>
    <mergeCell ref="BQ116:BY116"/>
    <mergeCell ref="BZ116:CH116"/>
    <mergeCell ref="CI116:CS116"/>
    <mergeCell ref="BG113:BP113"/>
    <mergeCell ref="BQ113:BY113"/>
    <mergeCell ref="BG119:BP119"/>
    <mergeCell ref="BQ119:BY119"/>
    <mergeCell ref="BZ119:CH119"/>
    <mergeCell ref="CI119:CS119"/>
    <mergeCell ref="DP122:DY122"/>
    <mergeCell ref="DZ122:EI122"/>
    <mergeCell ref="CT119:DD119"/>
    <mergeCell ref="DE119:DO119"/>
    <mergeCell ref="DP119:DY119"/>
    <mergeCell ref="DZ119:EI119"/>
    <mergeCell ref="EJ122:ES122"/>
    <mergeCell ref="AM256:AV258"/>
    <mergeCell ref="AW256:BF258"/>
    <mergeCell ref="BG256:BP256"/>
    <mergeCell ref="BQ256:BY256"/>
    <mergeCell ref="BZ256:CH256"/>
    <mergeCell ref="CI256:CS256"/>
    <mergeCell ref="DE256:DO256"/>
    <mergeCell ref="BG257:BP257"/>
    <mergeCell ref="BQ257:BY257"/>
    <mergeCell ref="DE257:DO257"/>
    <mergeCell ref="DP257:DY257"/>
    <mergeCell ref="DZ257:EI257"/>
    <mergeCell ref="EJ257:ES257"/>
    <mergeCell ref="ET257:FE257"/>
    <mergeCell ref="BG258:BP258"/>
    <mergeCell ref="BQ258:BY258"/>
    <mergeCell ref="BZ258:CH258"/>
    <mergeCell ref="CI258:CS258"/>
    <mergeCell ref="CT258:DD258"/>
    <mergeCell ref="DE258:DO258"/>
    <mergeCell ref="DP258:DY258"/>
    <mergeCell ref="DZ258:EI258"/>
    <mergeCell ref="EJ258:ES258"/>
    <mergeCell ref="ET258:FE258"/>
    <mergeCell ref="A262:H264"/>
    <mergeCell ref="I262:R264"/>
    <mergeCell ref="S262:AB264"/>
    <mergeCell ref="AC262:AL264"/>
    <mergeCell ref="AM262:AV264"/>
    <mergeCell ref="AW262:BF264"/>
    <mergeCell ref="BG262:BP262"/>
    <mergeCell ref="BQ262:BY262"/>
    <mergeCell ref="BZ262:CH262"/>
    <mergeCell ref="CI262:CS262"/>
    <mergeCell ref="CT262:DD262"/>
    <mergeCell ref="DE262:DO262"/>
    <mergeCell ref="DP262:DY262"/>
    <mergeCell ref="DZ262:EI262"/>
    <mergeCell ref="EJ262:ES262"/>
    <mergeCell ref="ET262:FE262"/>
    <mergeCell ref="BG263:BP263"/>
    <mergeCell ref="BQ263:BY263"/>
    <mergeCell ref="BZ263:CH263"/>
    <mergeCell ref="CI263:CS263"/>
    <mergeCell ref="CT263:DD263"/>
    <mergeCell ref="DE263:DO263"/>
    <mergeCell ref="DP263:DY263"/>
    <mergeCell ref="DZ263:EI263"/>
    <mergeCell ref="EJ263:ES263"/>
    <mergeCell ref="ET263:FE263"/>
    <mergeCell ref="BG264:BP264"/>
    <mergeCell ref="BQ264:BY264"/>
    <mergeCell ref="BZ264:CH264"/>
    <mergeCell ref="CI264:CS264"/>
    <mergeCell ref="CT264:DD264"/>
    <mergeCell ref="DE264:DO264"/>
    <mergeCell ref="DP264:DY264"/>
    <mergeCell ref="DZ264:EI264"/>
    <mergeCell ref="EJ264:ES264"/>
    <mergeCell ref="ET264:FE264"/>
    <mergeCell ref="A158:J161"/>
    <mergeCell ref="K158:T161"/>
    <mergeCell ref="U158:AD161"/>
    <mergeCell ref="AE158:AN161"/>
    <mergeCell ref="AO158:AX161"/>
    <mergeCell ref="AY158:BH161"/>
    <mergeCell ref="BI158:BR158"/>
    <mergeCell ref="BS158:CB158"/>
    <mergeCell ref="CC158:CL158"/>
    <mergeCell ref="CM158:CX158"/>
    <mergeCell ref="CY158:DJ158"/>
    <mergeCell ref="BI160:BR160"/>
    <mergeCell ref="BS160:CB160"/>
    <mergeCell ref="CC160:CL160"/>
    <mergeCell ref="CM160:CX160"/>
    <mergeCell ref="EH158:ER158"/>
    <mergeCell ref="ES158:FE158"/>
    <mergeCell ref="BI159:BR159"/>
    <mergeCell ref="BS159:CB159"/>
    <mergeCell ref="CC159:CL159"/>
    <mergeCell ref="CM159:CX159"/>
    <mergeCell ref="CY159:DJ159"/>
    <mergeCell ref="DK159:DV159"/>
    <mergeCell ref="DW159:EG159"/>
    <mergeCell ref="EH159:ER159"/>
    <mergeCell ref="ES159:FE159"/>
    <mergeCell ref="BI161:BR161"/>
    <mergeCell ref="BS161:CB161"/>
    <mergeCell ref="CC161:CL161"/>
    <mergeCell ref="CM161:CX161"/>
    <mergeCell ref="CY161:DJ161"/>
    <mergeCell ref="DK161:DV161"/>
    <mergeCell ref="DW161:EG161"/>
    <mergeCell ref="EH161:ER161"/>
    <mergeCell ref="ES161:FE161"/>
    <mergeCell ref="A166:J169"/>
    <mergeCell ref="K166:T169"/>
    <mergeCell ref="U166:AD169"/>
    <mergeCell ref="AE166:AN169"/>
    <mergeCell ref="AO166:AX169"/>
    <mergeCell ref="AY166:BH169"/>
    <mergeCell ref="BI166:BR166"/>
    <mergeCell ref="BS166:CB166"/>
    <mergeCell ref="CC166:CL166"/>
    <mergeCell ref="CM166:CX166"/>
    <mergeCell ref="CY166:DJ166"/>
    <mergeCell ref="DK166:DV166"/>
    <mergeCell ref="BI167:BR167"/>
    <mergeCell ref="BS167:CB167"/>
    <mergeCell ref="CC167:CL167"/>
    <mergeCell ref="CM167:CX167"/>
    <mergeCell ref="CY167:DJ167"/>
    <mergeCell ref="DK167:DV167"/>
    <mergeCell ref="DW169:EG169"/>
    <mergeCell ref="EH169:ER169"/>
    <mergeCell ref="ES169:FE169"/>
    <mergeCell ref="DW166:EG166"/>
    <mergeCell ref="EH166:ER166"/>
    <mergeCell ref="ES166:FE166"/>
    <mergeCell ref="DW167:EG167"/>
    <mergeCell ref="BG268:BP268"/>
    <mergeCell ref="BQ268:BY268"/>
    <mergeCell ref="BZ268:CH268"/>
    <mergeCell ref="EH167:ER167"/>
    <mergeCell ref="ES167:FE167"/>
    <mergeCell ref="BS169:CB169"/>
    <mergeCell ref="CC169:CL169"/>
    <mergeCell ref="CM169:CX169"/>
    <mergeCell ref="CY169:DJ169"/>
    <mergeCell ref="DK169:DV169"/>
    <mergeCell ref="A268:H270"/>
    <mergeCell ref="I268:R270"/>
    <mergeCell ref="S268:AB270"/>
    <mergeCell ref="AC268:AL270"/>
    <mergeCell ref="AM268:AV270"/>
    <mergeCell ref="AW268:BF270"/>
    <mergeCell ref="CI268:CS268"/>
    <mergeCell ref="CT268:DD268"/>
    <mergeCell ref="DE268:DO268"/>
    <mergeCell ref="DP268:DY268"/>
    <mergeCell ref="DZ268:EI268"/>
    <mergeCell ref="EJ268:ES268"/>
    <mergeCell ref="ET268:FE268"/>
    <mergeCell ref="BG269:BP269"/>
    <mergeCell ref="BQ269:BY269"/>
    <mergeCell ref="BZ269:CH269"/>
    <mergeCell ref="CI269:CS269"/>
    <mergeCell ref="CT269:DD269"/>
    <mergeCell ref="DE269:DO269"/>
    <mergeCell ref="DP269:DY269"/>
    <mergeCell ref="DZ269:EI269"/>
    <mergeCell ref="EJ269:ES269"/>
    <mergeCell ref="ET269:FE269"/>
    <mergeCell ref="BG270:BP270"/>
    <mergeCell ref="BQ270:BY270"/>
    <mergeCell ref="BZ270:CH270"/>
    <mergeCell ref="CI270:CS270"/>
    <mergeCell ref="CT270:DD270"/>
    <mergeCell ref="DE270:DO270"/>
    <mergeCell ref="DP270:DY270"/>
    <mergeCell ref="DZ270:EI270"/>
    <mergeCell ref="EJ270:ES270"/>
    <mergeCell ref="ET270:FE270"/>
    <mergeCell ref="A280:H282"/>
    <mergeCell ref="I280:R282"/>
    <mergeCell ref="S280:AB282"/>
    <mergeCell ref="AC280:AL282"/>
    <mergeCell ref="AM280:AV282"/>
    <mergeCell ref="AW280:BF282"/>
    <mergeCell ref="BG280:BP280"/>
    <mergeCell ref="BQ280:BY280"/>
    <mergeCell ref="BZ280:CH280"/>
    <mergeCell ref="CI280:CS280"/>
    <mergeCell ref="CT280:DD280"/>
    <mergeCell ref="DE280:DO280"/>
    <mergeCell ref="DP280:DY280"/>
    <mergeCell ref="DZ280:EI280"/>
    <mergeCell ref="EJ280:ES280"/>
    <mergeCell ref="ET280:FE280"/>
    <mergeCell ref="BG281:BP281"/>
    <mergeCell ref="BQ281:BY281"/>
    <mergeCell ref="BZ281:CH281"/>
    <mergeCell ref="CI281:CS281"/>
    <mergeCell ref="CT281:DD281"/>
    <mergeCell ref="DE281:DO281"/>
    <mergeCell ref="DP281:DY281"/>
    <mergeCell ref="DZ281:EI281"/>
    <mergeCell ref="EJ281:ES281"/>
    <mergeCell ref="ET281:FE281"/>
    <mergeCell ref="BG282:BP282"/>
    <mergeCell ref="BQ282:BY282"/>
    <mergeCell ref="BZ282:CH282"/>
    <mergeCell ref="CI282:CS282"/>
    <mergeCell ref="CT282:DD282"/>
    <mergeCell ref="DE282:DO282"/>
    <mergeCell ref="DP282:DY282"/>
    <mergeCell ref="DZ282:EI282"/>
    <mergeCell ref="EJ282:ES282"/>
    <mergeCell ref="ET282:FE282"/>
    <mergeCell ref="A174:J177"/>
    <mergeCell ref="K174:T177"/>
    <mergeCell ref="U174:AD177"/>
    <mergeCell ref="AE174:AN177"/>
    <mergeCell ref="AO174:AX177"/>
    <mergeCell ref="AY174:BH177"/>
    <mergeCell ref="BS174:CB174"/>
    <mergeCell ref="CC174:CL174"/>
    <mergeCell ref="CM174:CX174"/>
    <mergeCell ref="CY174:DJ174"/>
    <mergeCell ref="DK174:DV174"/>
    <mergeCell ref="DW174:EG174"/>
    <mergeCell ref="EH174:ER174"/>
    <mergeCell ref="ES174:FE174"/>
    <mergeCell ref="BI175:BR175"/>
    <mergeCell ref="BS175:CB175"/>
    <mergeCell ref="CC175:CL175"/>
    <mergeCell ref="CM175:CX175"/>
    <mergeCell ref="CY175:DJ175"/>
    <mergeCell ref="DK175:DV175"/>
    <mergeCell ref="DW175:EG175"/>
    <mergeCell ref="EH175:ER175"/>
    <mergeCell ref="ES175:FE175"/>
    <mergeCell ref="BS177:CB177"/>
    <mergeCell ref="CC177:CL177"/>
    <mergeCell ref="CM177:CX177"/>
    <mergeCell ref="CY177:DJ177"/>
    <mergeCell ref="DK177:DV177"/>
    <mergeCell ref="DW177:EG177"/>
    <mergeCell ref="EH177:ER177"/>
    <mergeCell ref="ES177:FE177"/>
    <mergeCell ref="U190:AD193"/>
    <mergeCell ref="AE190:AN193"/>
    <mergeCell ref="AO190:AX193"/>
    <mergeCell ref="AY190:BH193"/>
    <mergeCell ref="BI190:BR190"/>
    <mergeCell ref="BS190:CB190"/>
    <mergeCell ref="BS193:CB193"/>
    <mergeCell ref="BI192:BR192"/>
    <mergeCell ref="BS192:CB192"/>
    <mergeCell ref="CC190:CL190"/>
    <mergeCell ref="CM190:CX190"/>
    <mergeCell ref="CY190:DJ190"/>
    <mergeCell ref="DK190:DV190"/>
    <mergeCell ref="DW190:EG190"/>
    <mergeCell ref="EH190:ER190"/>
    <mergeCell ref="ES190:FE190"/>
    <mergeCell ref="BI191:BR191"/>
    <mergeCell ref="BS191:CB191"/>
    <mergeCell ref="CC191:CL191"/>
    <mergeCell ref="CM191:CX191"/>
    <mergeCell ref="CY191:DJ191"/>
    <mergeCell ref="DK191:DV191"/>
    <mergeCell ref="DW191:EG191"/>
    <mergeCell ref="EH191:ER191"/>
    <mergeCell ref="ES191:FE191"/>
    <mergeCell ref="CC193:CL193"/>
    <mergeCell ref="CM193:CX193"/>
    <mergeCell ref="CY193:DJ193"/>
    <mergeCell ref="DK193:DV193"/>
    <mergeCell ref="DW193:EG193"/>
    <mergeCell ref="EH193:ER193"/>
    <mergeCell ref="ES193:FE193"/>
    <mergeCell ref="A286:H288"/>
    <mergeCell ref="I286:R288"/>
    <mergeCell ref="S286:AB288"/>
    <mergeCell ref="AC286:AL288"/>
    <mergeCell ref="AM286:AV288"/>
    <mergeCell ref="AW286:BF288"/>
    <mergeCell ref="BG286:BP286"/>
    <mergeCell ref="BQ286:BY286"/>
    <mergeCell ref="BZ286:CH286"/>
    <mergeCell ref="CI286:CS286"/>
    <mergeCell ref="CT286:DD286"/>
    <mergeCell ref="DE286:DO286"/>
    <mergeCell ref="DP286:DY286"/>
    <mergeCell ref="DZ286:EI286"/>
    <mergeCell ref="EJ286:ES286"/>
    <mergeCell ref="ET286:FE286"/>
    <mergeCell ref="BG287:BP287"/>
    <mergeCell ref="BQ287:BY287"/>
    <mergeCell ref="BZ287:CH287"/>
    <mergeCell ref="CI287:CS287"/>
    <mergeCell ref="CT287:DD287"/>
    <mergeCell ref="DE287:DO287"/>
    <mergeCell ref="DP287:DY287"/>
    <mergeCell ref="DZ287:EI287"/>
    <mergeCell ref="EJ287:ES287"/>
    <mergeCell ref="ET287:FE287"/>
    <mergeCell ref="BG288:BP288"/>
    <mergeCell ref="BQ288:BY288"/>
    <mergeCell ref="BZ288:CH288"/>
    <mergeCell ref="CI288:CS288"/>
    <mergeCell ref="CT288:DD288"/>
    <mergeCell ref="DE288:DO288"/>
    <mergeCell ref="DP288:DY288"/>
    <mergeCell ref="DZ288:EI288"/>
    <mergeCell ref="EJ288:ES288"/>
    <mergeCell ref="ET288:FE288"/>
    <mergeCell ref="A202:J205"/>
    <mergeCell ref="K202:T205"/>
    <mergeCell ref="U202:AD205"/>
    <mergeCell ref="AE202:AN205"/>
    <mergeCell ref="AO202:AX205"/>
    <mergeCell ref="AY202:BH205"/>
    <mergeCell ref="BI202:BR202"/>
    <mergeCell ref="BS202:CB202"/>
    <mergeCell ref="CC202:CL202"/>
    <mergeCell ref="CM202:CX202"/>
    <mergeCell ref="CY202:DJ202"/>
    <mergeCell ref="DK202:DV202"/>
    <mergeCell ref="DW202:EG202"/>
    <mergeCell ref="EH202:ER202"/>
    <mergeCell ref="ES202:FE202"/>
    <mergeCell ref="BI203:BR203"/>
    <mergeCell ref="BS203:CB203"/>
    <mergeCell ref="CC203:CL203"/>
    <mergeCell ref="CM203:CX203"/>
    <mergeCell ref="CY203:DJ203"/>
    <mergeCell ref="DK203:DV203"/>
    <mergeCell ref="DW203:EG203"/>
    <mergeCell ref="EH203:ER203"/>
    <mergeCell ref="ES203:FE203"/>
    <mergeCell ref="BS205:CB205"/>
    <mergeCell ref="CC205:CL205"/>
    <mergeCell ref="CM205:CX205"/>
    <mergeCell ref="CY205:DJ205"/>
    <mergeCell ref="DK205:DV205"/>
    <mergeCell ref="DW205:EG205"/>
    <mergeCell ref="EH205:ER205"/>
    <mergeCell ref="ES205:FE205"/>
    <mergeCell ref="A295:H297"/>
    <mergeCell ref="I295:R297"/>
    <mergeCell ref="S295:AB297"/>
    <mergeCell ref="AC295:AL297"/>
    <mergeCell ref="AM295:AV297"/>
    <mergeCell ref="AW295:BF297"/>
    <mergeCell ref="BG295:BP295"/>
    <mergeCell ref="BQ295:BY295"/>
    <mergeCell ref="BZ295:CH295"/>
    <mergeCell ref="CI295:CS295"/>
    <mergeCell ref="CT295:DD295"/>
    <mergeCell ref="DE295:DO295"/>
    <mergeCell ref="DP295:DY295"/>
    <mergeCell ref="DZ295:EI295"/>
    <mergeCell ref="EJ295:ES295"/>
    <mergeCell ref="ET295:FE295"/>
    <mergeCell ref="BG296:BP296"/>
    <mergeCell ref="BQ296:BY296"/>
    <mergeCell ref="BZ296:CH296"/>
    <mergeCell ref="CI296:CS296"/>
    <mergeCell ref="CT296:DD296"/>
    <mergeCell ref="DE296:DO296"/>
    <mergeCell ref="DP296:DY296"/>
    <mergeCell ref="DZ296:EI296"/>
    <mergeCell ref="EJ296:ES296"/>
    <mergeCell ref="ET296:FE296"/>
    <mergeCell ref="BG297:BP297"/>
    <mergeCell ref="BQ297:BY297"/>
    <mergeCell ref="BZ297:CH297"/>
    <mergeCell ref="CI297:CS297"/>
    <mergeCell ref="CT297:DD297"/>
    <mergeCell ref="DE297:DO297"/>
    <mergeCell ref="DP297:DY297"/>
    <mergeCell ref="DZ297:EI297"/>
    <mergeCell ref="EJ297:ES297"/>
    <mergeCell ref="ET297:FE297"/>
    <mergeCell ref="EH222:ER222"/>
    <mergeCell ref="ES222:FE222"/>
    <mergeCell ref="DW223:EG223"/>
    <mergeCell ref="DK225:DV225"/>
    <mergeCell ref="DW225:EG225"/>
    <mergeCell ref="EH225:ER225"/>
    <mergeCell ref="BI223:BR223"/>
    <mergeCell ref="BS223:CB223"/>
    <mergeCell ref="CC223:CL223"/>
    <mergeCell ref="CM223:CX223"/>
    <mergeCell ref="CY223:DJ223"/>
    <mergeCell ref="DK223:DV223"/>
    <mergeCell ref="ES221:FE221"/>
    <mergeCell ref="BI222:BR222"/>
    <mergeCell ref="BS222:CB222"/>
    <mergeCell ref="CC222:CL222"/>
    <mergeCell ref="CM222:CX222"/>
    <mergeCell ref="CY222:DJ222"/>
    <mergeCell ref="DK222:DV222"/>
    <mergeCell ref="DW222:EG222"/>
    <mergeCell ref="CC221:CL221"/>
    <mergeCell ref="CM221:CX221"/>
    <mergeCell ref="CY221:DJ221"/>
    <mergeCell ref="DK221:DV221"/>
    <mergeCell ref="DW221:EG221"/>
    <mergeCell ref="EH221:ER221"/>
    <mergeCell ref="BG301:BP301"/>
    <mergeCell ref="BQ301:BY301"/>
    <mergeCell ref="BI221:BR221"/>
    <mergeCell ref="BS221:CB221"/>
    <mergeCell ref="BZ301:CH301"/>
    <mergeCell ref="CI301:CS301"/>
    <mergeCell ref="A221:J223"/>
    <mergeCell ref="K221:T223"/>
    <mergeCell ref="U221:AD223"/>
    <mergeCell ref="AE221:AN223"/>
    <mergeCell ref="AO221:AX223"/>
    <mergeCell ref="AY221:BH223"/>
    <mergeCell ref="A301:H303"/>
    <mergeCell ref="I301:R303"/>
    <mergeCell ref="S301:AB303"/>
    <mergeCell ref="AC301:AL303"/>
    <mergeCell ref="AM301:AV303"/>
    <mergeCell ref="AW301:BF303"/>
    <mergeCell ref="CT301:DD301"/>
    <mergeCell ref="DE301:DO301"/>
    <mergeCell ref="DP301:DY301"/>
    <mergeCell ref="DZ301:EI301"/>
    <mergeCell ref="EJ301:ES301"/>
    <mergeCell ref="ET301:FE301"/>
    <mergeCell ref="BG302:BP302"/>
    <mergeCell ref="BQ302:BY302"/>
    <mergeCell ref="BZ302:CH302"/>
    <mergeCell ref="CI302:CS302"/>
    <mergeCell ref="CT302:DD302"/>
    <mergeCell ref="DE302:DO302"/>
    <mergeCell ref="DP302:DY302"/>
    <mergeCell ref="DZ302:EI302"/>
    <mergeCell ref="EJ302:ES302"/>
    <mergeCell ref="ET302:FE302"/>
    <mergeCell ref="BG303:BP303"/>
    <mergeCell ref="BQ303:BY303"/>
    <mergeCell ref="BZ303:CH303"/>
    <mergeCell ref="CI303:CS303"/>
    <mergeCell ref="CT303:DD303"/>
    <mergeCell ref="DE303:DO303"/>
    <mergeCell ref="DP303:DY303"/>
    <mergeCell ref="DZ303:EI303"/>
    <mergeCell ref="EJ303:ES303"/>
    <mergeCell ref="ET303:FE303"/>
    <mergeCell ref="A218:J220"/>
    <mergeCell ref="K218:T220"/>
    <mergeCell ref="U218:AD220"/>
    <mergeCell ref="AE218:AN220"/>
    <mergeCell ref="AO218:AX220"/>
    <mergeCell ref="AY218:BH220"/>
    <mergeCell ref="BI218:BR218"/>
    <mergeCell ref="BS218:CB218"/>
    <mergeCell ref="CC218:CL218"/>
    <mergeCell ref="CM218:CX218"/>
    <mergeCell ref="CY218:DJ218"/>
    <mergeCell ref="DK218:DV218"/>
    <mergeCell ref="DW218:EG218"/>
    <mergeCell ref="EH218:ER218"/>
    <mergeCell ref="ES218:FE218"/>
    <mergeCell ref="BI219:BR219"/>
    <mergeCell ref="BS219:CB219"/>
    <mergeCell ref="CC219:CL219"/>
    <mergeCell ref="CM219:CX219"/>
    <mergeCell ref="CY219:DJ219"/>
    <mergeCell ref="DK219:DV219"/>
    <mergeCell ref="DW219:EG219"/>
    <mergeCell ref="EH219:ER219"/>
    <mergeCell ref="ES219:FE219"/>
    <mergeCell ref="BI220:BR220"/>
    <mergeCell ref="BS220:CB220"/>
    <mergeCell ref="CC220:CL220"/>
    <mergeCell ref="CM220:CX220"/>
    <mergeCell ref="CY220:DJ220"/>
    <mergeCell ref="DK220:DV220"/>
    <mergeCell ref="DW220:EG220"/>
    <mergeCell ref="EH220:ER220"/>
    <mergeCell ref="ES220:FE220"/>
    <mergeCell ref="A307:H309"/>
    <mergeCell ref="I307:R309"/>
    <mergeCell ref="S307:AB309"/>
    <mergeCell ref="AC307:AL309"/>
    <mergeCell ref="AM307:AV309"/>
    <mergeCell ref="AW307:BF309"/>
    <mergeCell ref="BG307:BP307"/>
    <mergeCell ref="BQ307:BY307"/>
    <mergeCell ref="BZ307:CH307"/>
    <mergeCell ref="CI307:CS307"/>
    <mergeCell ref="CT307:DD307"/>
    <mergeCell ref="DE307:DO307"/>
    <mergeCell ref="DP307:DY307"/>
    <mergeCell ref="DZ307:EI307"/>
    <mergeCell ref="EJ307:ES307"/>
    <mergeCell ref="ET307:FE307"/>
    <mergeCell ref="BG308:BP308"/>
    <mergeCell ref="BQ308:BY308"/>
    <mergeCell ref="BZ308:CH308"/>
    <mergeCell ref="CI308:CS308"/>
    <mergeCell ref="CT308:DD308"/>
    <mergeCell ref="DE308:DO308"/>
    <mergeCell ref="DP308:DY308"/>
    <mergeCell ref="DZ308:EI308"/>
    <mergeCell ref="EJ308:ES308"/>
    <mergeCell ref="ET308:FE308"/>
    <mergeCell ref="BG309:BP309"/>
    <mergeCell ref="BQ309:BY309"/>
    <mergeCell ref="BZ309:CH309"/>
    <mergeCell ref="CI309:CS309"/>
    <mergeCell ref="CT309:DD309"/>
    <mergeCell ref="DE309:DO309"/>
    <mergeCell ref="DP309:DY309"/>
    <mergeCell ref="DZ309:EI309"/>
    <mergeCell ref="EJ309:ES309"/>
    <mergeCell ref="ET309:FE309"/>
    <mergeCell ref="DP260:DY260"/>
    <mergeCell ref="DZ260:EI260"/>
    <mergeCell ref="EJ260:ES260"/>
    <mergeCell ref="ET260:FE260"/>
    <mergeCell ref="DP261:DY261"/>
    <mergeCell ref="DZ261:EI261"/>
    <mergeCell ref="EJ261:ES261"/>
    <mergeCell ref="ET261:FE261"/>
    <mergeCell ref="DZ265:EI265"/>
    <mergeCell ref="BS224:CB224"/>
    <mergeCell ref="CC224:CL224"/>
    <mergeCell ref="CM224:CX224"/>
    <mergeCell ref="CY224:DJ224"/>
    <mergeCell ref="DK224:DV224"/>
    <mergeCell ref="DW224:EG224"/>
    <mergeCell ref="DW226:EG226"/>
    <mergeCell ref="EH226:ER226"/>
    <mergeCell ref="ES226:FE226"/>
    <mergeCell ref="EH224:ER224"/>
    <mergeCell ref="ES224:FE224"/>
    <mergeCell ref="BI225:BR225"/>
    <mergeCell ref="BS225:CB225"/>
    <mergeCell ref="CC225:CL225"/>
    <mergeCell ref="CM225:CX225"/>
    <mergeCell ref="CY225:DJ225"/>
    <mergeCell ref="BI226:BR226"/>
    <mergeCell ref="BS226:CB226"/>
    <mergeCell ref="CC226:CL226"/>
    <mergeCell ref="CM226:CX226"/>
    <mergeCell ref="CY226:DJ226"/>
    <mergeCell ref="DK226:DV226"/>
    <mergeCell ref="A313:H315"/>
    <mergeCell ref="I313:R315"/>
    <mergeCell ref="S313:AB315"/>
    <mergeCell ref="AC313:AL315"/>
    <mergeCell ref="AM313:AV315"/>
    <mergeCell ref="AW313:BF315"/>
    <mergeCell ref="BG313:BP313"/>
    <mergeCell ref="BQ313:BY313"/>
    <mergeCell ref="BZ313:CH313"/>
    <mergeCell ref="CI313:CS313"/>
    <mergeCell ref="CT313:DD313"/>
    <mergeCell ref="DE313:DO313"/>
    <mergeCell ref="DP313:DY313"/>
    <mergeCell ref="DZ313:EI313"/>
    <mergeCell ref="EJ313:ES313"/>
    <mergeCell ref="ET313:FE313"/>
    <mergeCell ref="BG314:BP314"/>
    <mergeCell ref="BQ314:BY314"/>
    <mergeCell ref="BZ314:CH314"/>
    <mergeCell ref="CI314:CS314"/>
    <mergeCell ref="CT314:DD314"/>
    <mergeCell ref="DE314:DO314"/>
    <mergeCell ref="DP314:DY314"/>
    <mergeCell ref="DZ314:EI314"/>
    <mergeCell ref="EJ314:ES314"/>
    <mergeCell ref="ET314:FE314"/>
    <mergeCell ref="BG315:BP315"/>
    <mergeCell ref="BQ315:BY315"/>
    <mergeCell ref="BZ315:CH315"/>
    <mergeCell ref="CI315:CS315"/>
    <mergeCell ref="CT315:DD315"/>
    <mergeCell ref="DE315:DO315"/>
    <mergeCell ref="DP315:DY315"/>
    <mergeCell ref="DZ315:EI315"/>
    <mergeCell ref="EJ315:ES315"/>
    <mergeCell ref="ET315:FE315"/>
    <mergeCell ref="BG260:BP260"/>
    <mergeCell ref="BQ260:BY260"/>
    <mergeCell ref="BZ260:CH260"/>
    <mergeCell ref="CI260:CS260"/>
    <mergeCell ref="CT260:DD260"/>
    <mergeCell ref="DE260:DO260"/>
    <mergeCell ref="BI227:BR227"/>
    <mergeCell ref="BS227:CB227"/>
    <mergeCell ref="CC227:CL227"/>
    <mergeCell ref="CM227:CX227"/>
    <mergeCell ref="CY227:DJ227"/>
    <mergeCell ref="DK227:DV227"/>
    <mergeCell ref="BI228:BR228"/>
    <mergeCell ref="BS228:CB228"/>
    <mergeCell ref="CC228:CL228"/>
    <mergeCell ref="CM228:CX228"/>
    <mergeCell ref="CY228:DJ228"/>
    <mergeCell ref="DK228:DV228"/>
    <mergeCell ref="DK229:DV229"/>
    <mergeCell ref="DW229:EG229"/>
    <mergeCell ref="EH229:ER229"/>
    <mergeCell ref="DW227:EG227"/>
    <mergeCell ref="EH227:ER227"/>
    <mergeCell ref="ES227:FE227"/>
    <mergeCell ref="DW228:EG228"/>
    <mergeCell ref="BG319:BP319"/>
    <mergeCell ref="BQ319:BY319"/>
    <mergeCell ref="BZ319:CH319"/>
    <mergeCell ref="EH228:ER228"/>
    <mergeCell ref="ES228:FE228"/>
    <mergeCell ref="BI229:BR229"/>
    <mergeCell ref="BS229:CB229"/>
    <mergeCell ref="CC229:CL229"/>
    <mergeCell ref="CM229:CX229"/>
    <mergeCell ref="CY229:DJ229"/>
    <mergeCell ref="A319:H321"/>
    <mergeCell ref="I319:R321"/>
    <mergeCell ref="S319:AB321"/>
    <mergeCell ref="AC319:AL321"/>
    <mergeCell ref="AM319:AV321"/>
    <mergeCell ref="AW319:BF321"/>
    <mergeCell ref="DP320:DY320"/>
    <mergeCell ref="DZ320:EI320"/>
    <mergeCell ref="EJ320:ES320"/>
    <mergeCell ref="CI319:CS319"/>
    <mergeCell ref="CT319:DD319"/>
    <mergeCell ref="DE319:DO319"/>
    <mergeCell ref="DP319:DY319"/>
    <mergeCell ref="DZ319:EI319"/>
    <mergeCell ref="EJ319:ES319"/>
    <mergeCell ref="DP321:DY321"/>
    <mergeCell ref="DZ321:EI321"/>
    <mergeCell ref="EJ321:ES321"/>
    <mergeCell ref="ET319:FE319"/>
    <mergeCell ref="BG320:BP320"/>
    <mergeCell ref="BQ320:BY320"/>
    <mergeCell ref="BZ320:CH320"/>
    <mergeCell ref="CI320:CS320"/>
    <mergeCell ref="CT320:DD320"/>
    <mergeCell ref="DE320:DO320"/>
    <mergeCell ref="DZ259:EI259"/>
    <mergeCell ref="EJ259:ES259"/>
    <mergeCell ref="ET259:FE259"/>
    <mergeCell ref="ET320:FE320"/>
    <mergeCell ref="BG321:BP321"/>
    <mergeCell ref="BQ321:BY321"/>
    <mergeCell ref="BZ321:CH321"/>
    <mergeCell ref="CI321:CS321"/>
    <mergeCell ref="CT321:DD321"/>
    <mergeCell ref="DE321:DO321"/>
    <mergeCell ref="DW230:EG230"/>
    <mergeCell ref="EH230:ER230"/>
    <mergeCell ref="ES230:FE230"/>
    <mergeCell ref="ET321:FE321"/>
    <mergeCell ref="BQ259:BY259"/>
    <mergeCell ref="BZ259:CH259"/>
    <mergeCell ref="CI259:CS259"/>
    <mergeCell ref="CT259:DD259"/>
    <mergeCell ref="DE259:DO259"/>
    <mergeCell ref="DP259:DY259"/>
    <mergeCell ref="BS231:CB231"/>
    <mergeCell ref="CC231:CL231"/>
    <mergeCell ref="CM231:CX231"/>
    <mergeCell ref="CY231:DJ231"/>
    <mergeCell ref="DK231:DV231"/>
    <mergeCell ref="CM230:CX230"/>
    <mergeCell ref="CY230:DJ230"/>
    <mergeCell ref="DK230:DV230"/>
    <mergeCell ref="DW231:EG231"/>
    <mergeCell ref="EH231:ER231"/>
    <mergeCell ref="ES231:FE231"/>
    <mergeCell ref="BI232:BR232"/>
    <mergeCell ref="BS232:CB232"/>
    <mergeCell ref="CC232:CL232"/>
    <mergeCell ref="CM232:CX232"/>
    <mergeCell ref="CY232:DJ232"/>
    <mergeCell ref="DK232:DV232"/>
    <mergeCell ref="DW232:EG232"/>
    <mergeCell ref="EH232:ER232"/>
    <mergeCell ref="ES232:FE232"/>
    <mergeCell ref="A325:H327"/>
    <mergeCell ref="I325:R327"/>
    <mergeCell ref="S325:AB327"/>
    <mergeCell ref="AC325:AL327"/>
    <mergeCell ref="AM325:AV327"/>
    <mergeCell ref="AW325:BF327"/>
    <mergeCell ref="BG325:BP325"/>
    <mergeCell ref="BQ325:BY325"/>
    <mergeCell ref="BZ325:CH325"/>
    <mergeCell ref="EJ326:ES326"/>
    <mergeCell ref="CI325:CS325"/>
    <mergeCell ref="CT325:DD325"/>
    <mergeCell ref="DE325:DO325"/>
    <mergeCell ref="DP325:DY325"/>
    <mergeCell ref="DZ325:EI325"/>
    <mergeCell ref="EJ325:ES325"/>
    <mergeCell ref="EJ327:ES327"/>
    <mergeCell ref="ET325:FE325"/>
    <mergeCell ref="BG326:BP326"/>
    <mergeCell ref="BQ326:BY326"/>
    <mergeCell ref="BZ326:CH326"/>
    <mergeCell ref="CI326:CS326"/>
    <mergeCell ref="CT326:DD326"/>
    <mergeCell ref="DE326:DO326"/>
    <mergeCell ref="DP326:DY326"/>
    <mergeCell ref="DZ326:EI326"/>
    <mergeCell ref="ET327:FE327"/>
    <mergeCell ref="ET326:FE326"/>
    <mergeCell ref="BG327:BP327"/>
    <mergeCell ref="BQ327:BY327"/>
    <mergeCell ref="BZ327:CH327"/>
    <mergeCell ref="CI327:CS327"/>
    <mergeCell ref="CT327:DD327"/>
    <mergeCell ref="DE327:DO327"/>
    <mergeCell ref="DP327:DY327"/>
    <mergeCell ref="DZ327:EI327"/>
    <mergeCell ref="CY160:DJ160"/>
    <mergeCell ref="DK160:DV160"/>
    <mergeCell ref="DW160:EG160"/>
    <mergeCell ref="EH160:ER160"/>
    <mergeCell ref="ES160:FE160"/>
    <mergeCell ref="A162:J165"/>
    <mergeCell ref="K162:T165"/>
    <mergeCell ref="U162:AD165"/>
    <mergeCell ref="AE162:AN165"/>
    <mergeCell ref="AO162:AX165"/>
    <mergeCell ref="AY162:BH165"/>
    <mergeCell ref="BI162:BR162"/>
    <mergeCell ref="BS162:CB162"/>
    <mergeCell ref="CC162:CL162"/>
    <mergeCell ref="CM162:CX162"/>
    <mergeCell ref="CY162:DJ162"/>
    <mergeCell ref="DK162:DV162"/>
    <mergeCell ref="DW162:EG162"/>
    <mergeCell ref="EH162:ER162"/>
    <mergeCell ref="ES162:FE162"/>
    <mergeCell ref="BI163:BR163"/>
    <mergeCell ref="BS163:CB163"/>
    <mergeCell ref="CC163:CL163"/>
    <mergeCell ref="CM163:CX163"/>
    <mergeCell ref="CY163:DJ163"/>
    <mergeCell ref="DK163:DV163"/>
    <mergeCell ref="DW163:EG163"/>
    <mergeCell ref="EH163:ER163"/>
    <mergeCell ref="ES163:FE163"/>
    <mergeCell ref="BI164:BR164"/>
    <mergeCell ref="BS164:CB164"/>
    <mergeCell ref="CC164:CL164"/>
    <mergeCell ref="CM164:CX164"/>
    <mergeCell ref="CY164:DJ164"/>
    <mergeCell ref="DK164:DV164"/>
    <mergeCell ref="DW164:EG164"/>
    <mergeCell ref="EH164:ER164"/>
    <mergeCell ref="ES164:FE164"/>
    <mergeCell ref="BI165:BR165"/>
    <mergeCell ref="BS165:CB165"/>
    <mergeCell ref="CC165:CL165"/>
    <mergeCell ref="CM165:CX165"/>
    <mergeCell ref="CY165:DJ165"/>
    <mergeCell ref="DK165:DV165"/>
    <mergeCell ref="DW165:EG165"/>
    <mergeCell ref="EH165:ER165"/>
    <mergeCell ref="ES165:FE165"/>
    <mergeCell ref="BI168:BR168"/>
    <mergeCell ref="BS168:CB168"/>
    <mergeCell ref="CC168:CL168"/>
    <mergeCell ref="CM168:CX168"/>
    <mergeCell ref="CY168:DJ168"/>
    <mergeCell ref="DK168:DV168"/>
    <mergeCell ref="DW168:EG168"/>
    <mergeCell ref="ES168:FE168"/>
    <mergeCell ref="EH168:ER168"/>
    <mergeCell ref="A170:J173"/>
    <mergeCell ref="K170:T173"/>
    <mergeCell ref="U170:AD173"/>
    <mergeCell ref="AE170:AN173"/>
    <mergeCell ref="AO170:AX173"/>
    <mergeCell ref="AY170:BH173"/>
    <mergeCell ref="BI170:BR170"/>
    <mergeCell ref="BS170:CB170"/>
    <mergeCell ref="CC170:CL170"/>
    <mergeCell ref="CM170:CX170"/>
    <mergeCell ref="CY170:DJ170"/>
    <mergeCell ref="DK170:DV170"/>
    <mergeCell ref="DW170:EG170"/>
    <mergeCell ref="EH170:ER170"/>
    <mergeCell ref="ES170:FE170"/>
    <mergeCell ref="BI171:BR171"/>
    <mergeCell ref="BS171:CB171"/>
    <mergeCell ref="CC171:CL171"/>
    <mergeCell ref="CM171:CX171"/>
    <mergeCell ref="CY171:DJ171"/>
    <mergeCell ref="DK171:DV171"/>
    <mergeCell ref="DW171:EG171"/>
    <mergeCell ref="EH171:ER171"/>
    <mergeCell ref="ES171:FE171"/>
    <mergeCell ref="BI172:BR172"/>
    <mergeCell ref="BS172:CB172"/>
    <mergeCell ref="CC172:CL172"/>
    <mergeCell ref="CM172:CX172"/>
    <mergeCell ref="CY172:DJ172"/>
    <mergeCell ref="DK172:DV172"/>
    <mergeCell ref="DW172:EG172"/>
    <mergeCell ref="EH172:ER172"/>
    <mergeCell ref="ES172:FE172"/>
    <mergeCell ref="BI173:BR173"/>
    <mergeCell ref="BS173:CB173"/>
    <mergeCell ref="CC173:CL173"/>
    <mergeCell ref="CM173:CX173"/>
    <mergeCell ref="CY173:DJ173"/>
    <mergeCell ref="DK173:DV173"/>
    <mergeCell ref="DW173:EG173"/>
    <mergeCell ref="EH173:ER173"/>
    <mergeCell ref="ES173:FE173"/>
    <mergeCell ref="BI176:BR176"/>
    <mergeCell ref="BS176:CB176"/>
    <mergeCell ref="CC176:CL176"/>
    <mergeCell ref="CM176:CX176"/>
    <mergeCell ref="CY176:DJ176"/>
    <mergeCell ref="DK176:DV176"/>
    <mergeCell ref="DW176:EG176"/>
    <mergeCell ref="EH176:ER176"/>
    <mergeCell ref="ES176:FE176"/>
    <mergeCell ref="A178:J181"/>
    <mergeCell ref="K178:T181"/>
    <mergeCell ref="U178:AD181"/>
    <mergeCell ref="AE178:AN181"/>
    <mergeCell ref="AO178:AX181"/>
    <mergeCell ref="AY178:BH181"/>
    <mergeCell ref="BI178:BR178"/>
    <mergeCell ref="BS178:CB178"/>
    <mergeCell ref="CC178:CL178"/>
    <mergeCell ref="CM178:CX178"/>
    <mergeCell ref="CY178:DJ178"/>
    <mergeCell ref="DK178:DV178"/>
    <mergeCell ref="DW178:EG178"/>
    <mergeCell ref="EH178:ER178"/>
    <mergeCell ref="ES178:FE178"/>
    <mergeCell ref="BI179:BR179"/>
    <mergeCell ref="BS179:CB179"/>
    <mergeCell ref="CC179:CL179"/>
    <mergeCell ref="CM179:CX179"/>
    <mergeCell ref="CY179:DJ179"/>
    <mergeCell ref="DK179:DV179"/>
    <mergeCell ref="DW179:EG179"/>
    <mergeCell ref="EH179:ER179"/>
    <mergeCell ref="ES179:FE179"/>
    <mergeCell ref="BI180:BR180"/>
    <mergeCell ref="BS180:CB180"/>
    <mergeCell ref="CC180:CL180"/>
    <mergeCell ref="CM180:CX180"/>
    <mergeCell ref="CY180:DJ180"/>
    <mergeCell ref="DK180:DV180"/>
    <mergeCell ref="DW180:EG180"/>
    <mergeCell ref="EH180:ER180"/>
    <mergeCell ref="ES180:FE180"/>
    <mergeCell ref="BI181:BR181"/>
    <mergeCell ref="BS181:CB181"/>
    <mergeCell ref="CC181:CL181"/>
    <mergeCell ref="CM181:CX181"/>
    <mergeCell ref="CY181:DJ181"/>
    <mergeCell ref="DK181:DV181"/>
    <mergeCell ref="DW181:EG181"/>
    <mergeCell ref="EH181:ER181"/>
    <mergeCell ref="ES181:FE181"/>
    <mergeCell ref="A182:J185"/>
    <mergeCell ref="K182:T185"/>
    <mergeCell ref="U182:AD185"/>
    <mergeCell ref="AE182:AN185"/>
    <mergeCell ref="AO182:AX185"/>
    <mergeCell ref="AY182:BH185"/>
    <mergeCell ref="BI182:BR182"/>
    <mergeCell ref="BS182:CB182"/>
    <mergeCell ref="CC182:CL182"/>
    <mergeCell ref="CM182:CX182"/>
    <mergeCell ref="CY182:DJ182"/>
    <mergeCell ref="DK182:DV182"/>
    <mergeCell ref="DW182:EG182"/>
    <mergeCell ref="EH182:ER182"/>
    <mergeCell ref="ES182:FE182"/>
    <mergeCell ref="BI183:BR183"/>
    <mergeCell ref="BS183:CB183"/>
    <mergeCell ref="CC183:CL183"/>
    <mergeCell ref="CM183:CX183"/>
    <mergeCell ref="CY183:DJ183"/>
    <mergeCell ref="DK183:DV183"/>
    <mergeCell ref="DW183:EG183"/>
    <mergeCell ref="EH183:ER183"/>
    <mergeCell ref="ES183:FE183"/>
    <mergeCell ref="BI184:BR184"/>
    <mergeCell ref="BS184:CB184"/>
    <mergeCell ref="CC184:CL184"/>
    <mergeCell ref="CM184:CX184"/>
    <mergeCell ref="CY184:DJ184"/>
    <mergeCell ref="DK184:DV184"/>
    <mergeCell ref="DW184:EG184"/>
    <mergeCell ref="EH184:ER184"/>
    <mergeCell ref="ES184:FE184"/>
    <mergeCell ref="BI185:BR185"/>
    <mergeCell ref="BS185:CB185"/>
    <mergeCell ref="CC185:CL185"/>
    <mergeCell ref="CM185:CX185"/>
    <mergeCell ref="CY185:DJ185"/>
    <mergeCell ref="DK185:DV185"/>
    <mergeCell ref="DW185:EG185"/>
    <mergeCell ref="EH185:ER185"/>
    <mergeCell ref="ES185:FE185"/>
    <mergeCell ref="A186:J189"/>
    <mergeCell ref="K186:T189"/>
    <mergeCell ref="U186:AD189"/>
    <mergeCell ref="AE186:AN189"/>
    <mergeCell ref="AO186:AX189"/>
    <mergeCell ref="AY186:BH189"/>
    <mergeCell ref="BI186:BR186"/>
    <mergeCell ref="BS186:CB186"/>
    <mergeCell ref="CC186:CL186"/>
    <mergeCell ref="CM186:CX186"/>
    <mergeCell ref="CY186:DJ186"/>
    <mergeCell ref="DK186:DV186"/>
    <mergeCell ref="DW186:EG186"/>
    <mergeCell ref="EH186:ER186"/>
    <mergeCell ref="ES186:FE186"/>
    <mergeCell ref="BI187:BR187"/>
    <mergeCell ref="BS187:CB187"/>
    <mergeCell ref="CC187:CL187"/>
    <mergeCell ref="CM187:CX187"/>
    <mergeCell ref="CY187:DJ187"/>
    <mergeCell ref="DK187:DV187"/>
    <mergeCell ref="DW187:EG187"/>
    <mergeCell ref="EH187:ER187"/>
    <mergeCell ref="ES187:FE187"/>
    <mergeCell ref="BI188:BR188"/>
    <mergeCell ref="BS188:CB188"/>
    <mergeCell ref="CC188:CL188"/>
    <mergeCell ref="CM188:CX188"/>
    <mergeCell ref="CY188:DJ188"/>
    <mergeCell ref="DK188:DV188"/>
    <mergeCell ref="DW188:EG188"/>
    <mergeCell ref="EH188:ER188"/>
    <mergeCell ref="ES188:FE188"/>
    <mergeCell ref="BI189:BR189"/>
    <mergeCell ref="BS189:CB189"/>
    <mergeCell ref="CC189:CL189"/>
    <mergeCell ref="CM189:CX189"/>
    <mergeCell ref="CY189:DJ189"/>
    <mergeCell ref="DK189:DV189"/>
    <mergeCell ref="DW189:EG189"/>
    <mergeCell ref="EH189:ER189"/>
    <mergeCell ref="ES189:FE189"/>
    <mergeCell ref="CC192:CL192"/>
    <mergeCell ref="CM192:CX192"/>
    <mergeCell ref="CY192:DJ192"/>
    <mergeCell ref="DK192:DV192"/>
    <mergeCell ref="DW192:EG192"/>
    <mergeCell ref="EH192:ER192"/>
    <mergeCell ref="ES192:FE192"/>
    <mergeCell ref="A194:J197"/>
    <mergeCell ref="K194:T197"/>
    <mergeCell ref="U194:AD197"/>
    <mergeCell ref="AE194:AN197"/>
    <mergeCell ref="AO194:AX197"/>
    <mergeCell ref="AY194:BH197"/>
    <mergeCell ref="BI194:BR194"/>
    <mergeCell ref="BS194:CB194"/>
    <mergeCell ref="CC194:CL194"/>
    <mergeCell ref="CM194:CX194"/>
    <mergeCell ref="CY194:DJ194"/>
    <mergeCell ref="DK194:DV194"/>
    <mergeCell ref="DW194:EG194"/>
    <mergeCell ref="EH194:ER194"/>
    <mergeCell ref="ES194:FE194"/>
    <mergeCell ref="BI195:BR195"/>
    <mergeCell ref="BS195:CB195"/>
    <mergeCell ref="CC195:CL195"/>
    <mergeCell ref="CM195:CX195"/>
    <mergeCell ref="CY195:DJ195"/>
    <mergeCell ref="DK195:DV195"/>
    <mergeCell ref="DW195:EG195"/>
    <mergeCell ref="EH195:ER195"/>
    <mergeCell ref="ES195:FE195"/>
    <mergeCell ref="BI196:BR196"/>
    <mergeCell ref="BS196:CB196"/>
    <mergeCell ref="CC196:CL196"/>
    <mergeCell ref="CM196:CX196"/>
    <mergeCell ref="CY196:DJ196"/>
    <mergeCell ref="DK196:DV196"/>
    <mergeCell ref="DW196:EG196"/>
    <mergeCell ref="EH196:ER196"/>
    <mergeCell ref="ES196:FE196"/>
    <mergeCell ref="BI197:BR197"/>
    <mergeCell ref="BS197:CB197"/>
    <mergeCell ref="CC197:CL197"/>
    <mergeCell ref="CM197:CX197"/>
    <mergeCell ref="CY197:DJ197"/>
    <mergeCell ref="DK197:DV197"/>
    <mergeCell ref="DW197:EG197"/>
    <mergeCell ref="EH197:ER197"/>
    <mergeCell ref="ES197:FE197"/>
    <mergeCell ref="A198:J201"/>
    <mergeCell ref="K198:T201"/>
    <mergeCell ref="U198:AD201"/>
    <mergeCell ref="AE198:AN201"/>
    <mergeCell ref="AO198:AX201"/>
    <mergeCell ref="AY198:BH201"/>
    <mergeCell ref="BI198:BR198"/>
    <mergeCell ref="BS198:CB198"/>
    <mergeCell ref="CC198:CL198"/>
    <mergeCell ref="CM198:CX198"/>
    <mergeCell ref="CY198:DJ198"/>
    <mergeCell ref="DK198:DV198"/>
    <mergeCell ref="DW198:EG198"/>
    <mergeCell ref="EH198:ER198"/>
    <mergeCell ref="ES198:FE198"/>
    <mergeCell ref="BI199:BR199"/>
    <mergeCell ref="BS199:CB199"/>
    <mergeCell ref="CC199:CL199"/>
    <mergeCell ref="CM199:CX199"/>
    <mergeCell ref="CY199:DJ199"/>
    <mergeCell ref="DK199:DV199"/>
    <mergeCell ref="DW199:EG199"/>
    <mergeCell ref="EH199:ER199"/>
    <mergeCell ref="ES199:FE199"/>
    <mergeCell ref="BI200:BR200"/>
    <mergeCell ref="BS200:CB200"/>
    <mergeCell ref="CC200:CL200"/>
    <mergeCell ref="CM200:CX200"/>
    <mergeCell ref="CY200:DJ200"/>
    <mergeCell ref="DK200:DV200"/>
    <mergeCell ref="DW200:EG200"/>
    <mergeCell ref="EH200:ER200"/>
    <mergeCell ref="ES200:FE200"/>
    <mergeCell ref="BI201:BR201"/>
    <mergeCell ref="BS201:CB201"/>
    <mergeCell ref="CC201:CL201"/>
    <mergeCell ref="CM201:CX201"/>
    <mergeCell ref="CY201:DJ201"/>
    <mergeCell ref="DK201:DV201"/>
    <mergeCell ref="DW201:EG201"/>
    <mergeCell ref="EH201:ER201"/>
    <mergeCell ref="ES201:FE201"/>
    <mergeCell ref="BI204:BR204"/>
    <mergeCell ref="BS204:CB204"/>
    <mergeCell ref="CC204:CL204"/>
    <mergeCell ref="CM204:CX204"/>
    <mergeCell ref="CY204:DJ204"/>
    <mergeCell ref="DK204:DV204"/>
    <mergeCell ref="DW204:EG204"/>
    <mergeCell ref="EH204:ER204"/>
    <mergeCell ref="ES204:FE204"/>
    <mergeCell ref="A206:J209"/>
    <mergeCell ref="K206:T209"/>
    <mergeCell ref="U206:AD209"/>
    <mergeCell ref="AE206:AN209"/>
    <mergeCell ref="AO206:AX209"/>
    <mergeCell ref="AY206:BH209"/>
    <mergeCell ref="BI206:BR206"/>
    <mergeCell ref="BS206:CB206"/>
    <mergeCell ref="CC206:CL206"/>
    <mergeCell ref="CM206:CX206"/>
    <mergeCell ref="CY206:DJ206"/>
    <mergeCell ref="DK206:DV206"/>
    <mergeCell ref="DW206:EG206"/>
    <mergeCell ref="EH206:ER206"/>
    <mergeCell ref="ES206:FE206"/>
    <mergeCell ref="BI207:BR207"/>
    <mergeCell ref="BS207:CB207"/>
    <mergeCell ref="CC207:CL207"/>
    <mergeCell ref="CM207:CX207"/>
    <mergeCell ref="CY207:DJ207"/>
    <mergeCell ref="DK207:DV207"/>
    <mergeCell ref="DW207:EG207"/>
    <mergeCell ref="EH207:ER207"/>
    <mergeCell ref="ES207:FE207"/>
    <mergeCell ref="BI208:BR208"/>
    <mergeCell ref="BS208:CB208"/>
    <mergeCell ref="CC208:CL208"/>
    <mergeCell ref="CM208:CX208"/>
    <mergeCell ref="CY208:DJ208"/>
    <mergeCell ref="DK208:DV208"/>
    <mergeCell ref="DW208:EG208"/>
    <mergeCell ref="EH208:ER208"/>
    <mergeCell ref="ES208:FE208"/>
    <mergeCell ref="BI209:BR209"/>
    <mergeCell ref="BS209:CB209"/>
    <mergeCell ref="CC209:CL209"/>
    <mergeCell ref="CM209:CX209"/>
    <mergeCell ref="CY209:DJ209"/>
    <mergeCell ref="DK209:DV209"/>
    <mergeCell ref="DW209:EG209"/>
    <mergeCell ref="EH209:ER209"/>
    <mergeCell ref="ES209:FE209"/>
    <mergeCell ref="A210:J213"/>
    <mergeCell ref="K210:T213"/>
    <mergeCell ref="U210:AD213"/>
    <mergeCell ref="AE210:AN213"/>
    <mergeCell ref="AO210:AX213"/>
    <mergeCell ref="AY210:BH213"/>
    <mergeCell ref="BI210:BR210"/>
    <mergeCell ref="BS210:CB210"/>
    <mergeCell ref="CC210:CL210"/>
    <mergeCell ref="CM210:CX210"/>
    <mergeCell ref="CY210:DJ210"/>
    <mergeCell ref="DK210:DV210"/>
    <mergeCell ref="DW210:EG210"/>
    <mergeCell ref="EH210:ER210"/>
    <mergeCell ref="ES210:FE210"/>
    <mergeCell ref="BI211:BR211"/>
    <mergeCell ref="BS211:CB211"/>
    <mergeCell ref="CC211:CL211"/>
    <mergeCell ref="CM211:CX211"/>
    <mergeCell ref="CY211:DJ211"/>
    <mergeCell ref="DK211:DV211"/>
    <mergeCell ref="DW211:EG211"/>
    <mergeCell ref="EH211:ER211"/>
    <mergeCell ref="ES211:FE211"/>
    <mergeCell ref="BI212:BR212"/>
    <mergeCell ref="BS212:CB212"/>
    <mergeCell ref="CC212:CL212"/>
    <mergeCell ref="CM212:CX212"/>
    <mergeCell ref="CY212:DJ212"/>
    <mergeCell ref="DK212:DV212"/>
    <mergeCell ref="DW212:EG212"/>
    <mergeCell ref="EH212:ER212"/>
    <mergeCell ref="ES212:FE212"/>
    <mergeCell ref="BI213:BR213"/>
    <mergeCell ref="BS213:CB213"/>
    <mergeCell ref="CC213:CL213"/>
    <mergeCell ref="CM213:CX213"/>
    <mergeCell ref="CY213:DJ213"/>
    <mergeCell ref="DK213:DV213"/>
    <mergeCell ref="DW213:EG213"/>
    <mergeCell ref="EH213:ER213"/>
    <mergeCell ref="ES213:FE213"/>
    <mergeCell ref="A214:J217"/>
    <mergeCell ref="K214:T217"/>
    <mergeCell ref="U214:AD217"/>
    <mergeCell ref="AE214:AN217"/>
    <mergeCell ref="AO214:AX217"/>
    <mergeCell ref="AY214:BH217"/>
    <mergeCell ref="BI214:BR214"/>
    <mergeCell ref="BS214:CB214"/>
    <mergeCell ref="CC214:CL214"/>
    <mergeCell ref="CM214:CX214"/>
    <mergeCell ref="CY214:DJ214"/>
    <mergeCell ref="DK214:DV214"/>
    <mergeCell ref="DW214:EG214"/>
    <mergeCell ref="EH214:ER214"/>
    <mergeCell ref="ES214:FE214"/>
    <mergeCell ref="BI215:BR215"/>
    <mergeCell ref="BS215:CB215"/>
    <mergeCell ref="CC215:CL215"/>
    <mergeCell ref="CM215:CX215"/>
    <mergeCell ref="CY215:DJ215"/>
    <mergeCell ref="DK215:DV215"/>
    <mergeCell ref="DW215:EG215"/>
    <mergeCell ref="EH215:ER215"/>
    <mergeCell ref="ES215:FE215"/>
    <mergeCell ref="BI216:BR216"/>
    <mergeCell ref="BS216:CB216"/>
    <mergeCell ref="CC216:CL216"/>
    <mergeCell ref="CM216:CX216"/>
    <mergeCell ref="CY216:DJ216"/>
    <mergeCell ref="DK216:DV216"/>
    <mergeCell ref="DW216:EG216"/>
    <mergeCell ref="EH216:ER216"/>
    <mergeCell ref="ES216:FE216"/>
    <mergeCell ref="BI217:BR217"/>
    <mergeCell ref="BS217:CB217"/>
    <mergeCell ref="CC217:CL217"/>
    <mergeCell ref="CM217:CX217"/>
    <mergeCell ref="CY217:DJ217"/>
    <mergeCell ref="DK217:DV217"/>
    <mergeCell ref="DW217:EG217"/>
    <mergeCell ref="EH217:ER217"/>
    <mergeCell ref="ES217:FE217"/>
    <mergeCell ref="EH223:ER223"/>
    <mergeCell ref="ES223:FE223"/>
    <mergeCell ref="A224:J226"/>
    <mergeCell ref="K224:T226"/>
    <mergeCell ref="U224:AD226"/>
    <mergeCell ref="AE224:AN226"/>
    <mergeCell ref="AO224:AX226"/>
    <mergeCell ref="AY224:BH226"/>
    <mergeCell ref="BI224:BR224"/>
    <mergeCell ref="ES225:FE225"/>
    <mergeCell ref="A227:J229"/>
    <mergeCell ref="K227:T229"/>
    <mergeCell ref="U227:AD229"/>
    <mergeCell ref="AE227:AN229"/>
    <mergeCell ref="AO227:AX229"/>
    <mergeCell ref="AY227:BH229"/>
    <mergeCell ref="ES229:FE229"/>
    <mergeCell ref="A230:J232"/>
    <mergeCell ref="K230:T232"/>
    <mergeCell ref="U230:AD232"/>
    <mergeCell ref="AE230:AN232"/>
    <mergeCell ref="AO230:AX232"/>
    <mergeCell ref="AY230:BH232"/>
    <mergeCell ref="BI230:BR230"/>
    <mergeCell ref="BS230:CB230"/>
    <mergeCell ref="CC230:CL230"/>
    <mergeCell ref="U233:AD235"/>
    <mergeCell ref="BI233:BR233"/>
    <mergeCell ref="BS233:CB233"/>
    <mergeCell ref="CC233:CL233"/>
    <mergeCell ref="BI234:BR234"/>
    <mergeCell ref="BS234:CB234"/>
    <mergeCell ref="BI231:BR231"/>
    <mergeCell ref="EH234:ER234"/>
    <mergeCell ref="ES234:FE234"/>
    <mergeCell ref="DK235:DV235"/>
    <mergeCell ref="A236:J238"/>
    <mergeCell ref="K236:T238"/>
    <mergeCell ref="U236:AD238"/>
    <mergeCell ref="AE236:AN238"/>
    <mergeCell ref="AO236:AX238"/>
    <mergeCell ref="AY236:BH238"/>
    <mergeCell ref="BI236:BR236"/>
    <mergeCell ref="CC236:CL236"/>
    <mergeCell ref="CM236:CX236"/>
    <mergeCell ref="CY236:DJ236"/>
    <mergeCell ref="DK236:DV236"/>
    <mergeCell ref="DW236:EG236"/>
    <mergeCell ref="EH236:ER236"/>
    <mergeCell ref="ES236:FE236"/>
    <mergeCell ref="BI237:BR237"/>
    <mergeCell ref="BS237:CB237"/>
    <mergeCell ref="CC237:CL237"/>
    <mergeCell ref="CM237:CX237"/>
    <mergeCell ref="CY237:DJ237"/>
    <mergeCell ref="DK237:DV237"/>
    <mergeCell ref="DW237:EG237"/>
    <mergeCell ref="EH237:ER237"/>
    <mergeCell ref="ES237:FE237"/>
    <mergeCell ref="CC238:CL238"/>
    <mergeCell ref="CM238:CX238"/>
    <mergeCell ref="CY238:DJ238"/>
    <mergeCell ref="DK238:DV238"/>
    <mergeCell ref="DW238:EG238"/>
    <mergeCell ref="EH238:ER238"/>
    <mergeCell ref="ES238:FE238"/>
    <mergeCell ref="A239:J241"/>
    <mergeCell ref="K239:T241"/>
    <mergeCell ref="U239:AD241"/>
    <mergeCell ref="AE239:AN241"/>
    <mergeCell ref="AO239:AX241"/>
    <mergeCell ref="AY239:BH241"/>
    <mergeCell ref="BI239:BR239"/>
    <mergeCell ref="BS239:CB239"/>
    <mergeCell ref="CC239:CL239"/>
    <mergeCell ref="CM239:CX239"/>
    <mergeCell ref="CY239:DJ239"/>
    <mergeCell ref="DK239:DV239"/>
    <mergeCell ref="DW239:EG239"/>
    <mergeCell ref="EH239:ER239"/>
    <mergeCell ref="ES239:FE239"/>
    <mergeCell ref="BS240:CB240"/>
    <mergeCell ref="CC240:CL240"/>
    <mergeCell ref="CM240:CX240"/>
    <mergeCell ref="CY240:DJ240"/>
    <mergeCell ref="DK240:DV240"/>
    <mergeCell ref="DW240:EG240"/>
    <mergeCell ref="EH240:ER240"/>
    <mergeCell ref="ES240:FE240"/>
    <mergeCell ref="BI241:BR241"/>
    <mergeCell ref="BS241:CB241"/>
    <mergeCell ref="CC241:CL241"/>
    <mergeCell ref="CM241:CX241"/>
    <mergeCell ref="CY241:DJ241"/>
    <mergeCell ref="DK241:DV241"/>
    <mergeCell ref="DW241:EG241"/>
    <mergeCell ref="EH241:ER241"/>
    <mergeCell ref="ES241:FE241"/>
    <mergeCell ref="A242:J244"/>
    <mergeCell ref="K242:T244"/>
    <mergeCell ref="U242:AD244"/>
    <mergeCell ref="AE242:AN244"/>
    <mergeCell ref="AO242:AX244"/>
    <mergeCell ref="AY242:BH244"/>
    <mergeCell ref="BI242:BR242"/>
    <mergeCell ref="BS242:CB242"/>
    <mergeCell ref="CC242:CL242"/>
    <mergeCell ref="CM242:CX242"/>
    <mergeCell ref="CY242:DJ242"/>
    <mergeCell ref="DK242:DV242"/>
    <mergeCell ref="DW242:EG242"/>
    <mergeCell ref="EH242:ER242"/>
    <mergeCell ref="ES242:FE242"/>
    <mergeCell ref="BI243:BR243"/>
    <mergeCell ref="BS243:CB243"/>
    <mergeCell ref="CC243:CL243"/>
    <mergeCell ref="CM243:CX243"/>
    <mergeCell ref="CY243:DJ243"/>
    <mergeCell ref="DK243:DV243"/>
    <mergeCell ref="DW243:EG243"/>
    <mergeCell ref="EH243:ER243"/>
    <mergeCell ref="ES243:FE243"/>
    <mergeCell ref="BI244:BR244"/>
    <mergeCell ref="BS244:CB244"/>
    <mergeCell ref="CC244:CL244"/>
    <mergeCell ref="CM244:CX244"/>
    <mergeCell ref="CY244:DJ244"/>
    <mergeCell ref="DK244:DV244"/>
    <mergeCell ref="DW244:EG244"/>
    <mergeCell ref="EH244:ER244"/>
    <mergeCell ref="ES244:FE244"/>
    <mergeCell ref="A245:J247"/>
    <mergeCell ref="K245:T247"/>
    <mergeCell ref="U245:AD247"/>
    <mergeCell ref="AE245:AN247"/>
    <mergeCell ref="AO245:AX247"/>
    <mergeCell ref="AY245:BH247"/>
    <mergeCell ref="BI245:BR245"/>
    <mergeCell ref="BS245:CB245"/>
    <mergeCell ref="CC245:CL245"/>
    <mergeCell ref="CM245:CX245"/>
    <mergeCell ref="CY245:DJ245"/>
    <mergeCell ref="DK245:DV245"/>
    <mergeCell ref="DW245:EG245"/>
    <mergeCell ref="EH245:ER245"/>
    <mergeCell ref="ES245:FE245"/>
    <mergeCell ref="BI246:BR246"/>
    <mergeCell ref="BS246:CB246"/>
    <mergeCell ref="CC246:CL246"/>
    <mergeCell ref="CM246:CX246"/>
    <mergeCell ref="CY246:DJ246"/>
    <mergeCell ref="DK246:DV246"/>
    <mergeCell ref="DW246:EG246"/>
    <mergeCell ref="EH246:ER246"/>
    <mergeCell ref="ES246:FE246"/>
    <mergeCell ref="BI247:BR247"/>
    <mergeCell ref="BS247:CB247"/>
    <mergeCell ref="CC247:CL247"/>
    <mergeCell ref="CM247:CX247"/>
    <mergeCell ref="CY247:DJ247"/>
    <mergeCell ref="DK247:DV247"/>
    <mergeCell ref="DW247:EG247"/>
    <mergeCell ref="EH247:ER247"/>
    <mergeCell ref="ES247:FE247"/>
    <mergeCell ref="A259:H261"/>
    <mergeCell ref="I259:R261"/>
    <mergeCell ref="S259:AB261"/>
    <mergeCell ref="AC259:AL261"/>
    <mergeCell ref="AM259:AV261"/>
    <mergeCell ref="AW259:BF261"/>
    <mergeCell ref="BG259:BP259"/>
    <mergeCell ref="A265:H267"/>
    <mergeCell ref="I265:R267"/>
    <mergeCell ref="S265:AB267"/>
    <mergeCell ref="AC265:AL267"/>
    <mergeCell ref="AM265:AV267"/>
    <mergeCell ref="AW265:BF267"/>
    <mergeCell ref="BG265:BP265"/>
    <mergeCell ref="BQ265:BY265"/>
    <mergeCell ref="BZ265:CH265"/>
    <mergeCell ref="CT265:DD265"/>
    <mergeCell ref="DE265:DO265"/>
    <mergeCell ref="DP265:DY265"/>
    <mergeCell ref="CI265:CS265"/>
    <mergeCell ref="EJ265:ES265"/>
    <mergeCell ref="ET265:FE265"/>
    <mergeCell ref="BG266:BP266"/>
    <mergeCell ref="BQ266:BY266"/>
    <mergeCell ref="BZ266:CH266"/>
    <mergeCell ref="CI266:CS266"/>
    <mergeCell ref="CT266:DD266"/>
    <mergeCell ref="DE266:DO266"/>
    <mergeCell ref="DP266:DY266"/>
    <mergeCell ref="DZ266:EI266"/>
    <mergeCell ref="EJ266:ES266"/>
    <mergeCell ref="ET266:FE266"/>
    <mergeCell ref="BG267:BP267"/>
    <mergeCell ref="BQ267:BY267"/>
    <mergeCell ref="BZ267:CH267"/>
    <mergeCell ref="CI267:CS267"/>
    <mergeCell ref="CT267:DD267"/>
    <mergeCell ref="DE267:DO267"/>
    <mergeCell ref="DP267:DY267"/>
    <mergeCell ref="DZ267:EI267"/>
    <mergeCell ref="EJ267:ES267"/>
    <mergeCell ref="ET267:FE267"/>
    <mergeCell ref="A271:H273"/>
    <mergeCell ref="I271:R273"/>
    <mergeCell ref="S271:AB273"/>
    <mergeCell ref="AC271:AL273"/>
    <mergeCell ref="AM271:AV273"/>
    <mergeCell ref="AW271:BF273"/>
    <mergeCell ref="BG271:BP271"/>
    <mergeCell ref="BQ271:BY271"/>
    <mergeCell ref="BZ271:CH271"/>
    <mergeCell ref="CI271:CS271"/>
    <mergeCell ref="CT271:DD271"/>
    <mergeCell ref="DE271:DO271"/>
    <mergeCell ref="DP271:DY271"/>
    <mergeCell ref="DZ271:EI271"/>
    <mergeCell ref="EJ271:ES271"/>
    <mergeCell ref="ET271:FE271"/>
    <mergeCell ref="BG272:BP272"/>
    <mergeCell ref="BQ272:BY272"/>
    <mergeCell ref="BZ272:CH272"/>
    <mergeCell ref="CI272:CS272"/>
    <mergeCell ref="CT272:DD272"/>
    <mergeCell ref="DE272:DO272"/>
    <mergeCell ref="DP272:DY272"/>
    <mergeCell ref="DZ272:EI272"/>
    <mergeCell ref="EJ272:ES272"/>
    <mergeCell ref="ET272:FE272"/>
    <mergeCell ref="BG273:BP273"/>
    <mergeCell ref="BQ273:BY273"/>
    <mergeCell ref="BZ273:CH273"/>
    <mergeCell ref="CI273:CS273"/>
    <mergeCell ref="CT273:DD273"/>
    <mergeCell ref="DE273:DO273"/>
    <mergeCell ref="DP273:DY273"/>
    <mergeCell ref="DZ273:EI273"/>
    <mergeCell ref="EJ273:ES273"/>
    <mergeCell ref="ET273:FE273"/>
    <mergeCell ref="A274:H276"/>
    <mergeCell ref="I274:R276"/>
    <mergeCell ref="S274:AB276"/>
    <mergeCell ref="AC274:AL276"/>
    <mergeCell ref="AM274:AV276"/>
    <mergeCell ref="AW274:BF276"/>
    <mergeCell ref="BG274:BP274"/>
    <mergeCell ref="BQ274:BY274"/>
    <mergeCell ref="BZ274:CH274"/>
    <mergeCell ref="CI274:CS274"/>
    <mergeCell ref="CT274:DD274"/>
    <mergeCell ref="DE274:DO274"/>
    <mergeCell ref="DP274:DY274"/>
    <mergeCell ref="DZ274:EI274"/>
    <mergeCell ref="EJ274:ES274"/>
    <mergeCell ref="ET274:FE274"/>
    <mergeCell ref="BG275:BP275"/>
    <mergeCell ref="BQ275:BY275"/>
    <mergeCell ref="BZ275:CH275"/>
    <mergeCell ref="CI275:CS275"/>
    <mergeCell ref="CT275:DD275"/>
    <mergeCell ref="DE275:DO275"/>
    <mergeCell ref="DP275:DY275"/>
    <mergeCell ref="DZ275:EI275"/>
    <mergeCell ref="EJ275:ES275"/>
    <mergeCell ref="ET275:FE275"/>
    <mergeCell ref="BG276:BP276"/>
    <mergeCell ref="BQ276:BY276"/>
    <mergeCell ref="BZ276:CH276"/>
    <mergeCell ref="CI276:CS276"/>
    <mergeCell ref="CT276:DD276"/>
    <mergeCell ref="DE276:DO276"/>
    <mergeCell ref="DP276:DY276"/>
    <mergeCell ref="DZ276:EI276"/>
    <mergeCell ref="EJ276:ES276"/>
    <mergeCell ref="ET276:FE276"/>
    <mergeCell ref="A277:H279"/>
    <mergeCell ref="I277:R279"/>
    <mergeCell ref="S277:AB279"/>
    <mergeCell ref="AC277:AL279"/>
    <mergeCell ref="AM277:AV279"/>
    <mergeCell ref="AW277:BF279"/>
    <mergeCell ref="BG277:BP277"/>
    <mergeCell ref="BQ277:BY277"/>
    <mergeCell ref="BZ277:CH277"/>
    <mergeCell ref="CI277:CS277"/>
    <mergeCell ref="CT277:DD277"/>
    <mergeCell ref="DE277:DO277"/>
    <mergeCell ref="DP277:DY277"/>
    <mergeCell ref="DZ277:EI277"/>
    <mergeCell ref="EJ277:ES277"/>
    <mergeCell ref="ET277:FE277"/>
    <mergeCell ref="BG278:BP278"/>
    <mergeCell ref="BQ278:BY278"/>
    <mergeCell ref="BZ278:CH278"/>
    <mergeCell ref="CI278:CS278"/>
    <mergeCell ref="CT278:DD278"/>
    <mergeCell ref="DE278:DO278"/>
    <mergeCell ref="DP278:DY278"/>
    <mergeCell ref="DZ278:EI278"/>
    <mergeCell ref="EJ278:ES278"/>
    <mergeCell ref="ET278:FE278"/>
    <mergeCell ref="BG279:BP279"/>
    <mergeCell ref="BQ279:BY279"/>
    <mergeCell ref="BZ279:CH279"/>
    <mergeCell ref="CI279:CS279"/>
    <mergeCell ref="CT279:DD279"/>
    <mergeCell ref="DE279:DO279"/>
    <mergeCell ref="DP279:DY279"/>
    <mergeCell ref="DZ279:EI279"/>
    <mergeCell ref="EJ279:ES279"/>
    <mergeCell ref="ET279:FE279"/>
    <mergeCell ref="A283:H285"/>
    <mergeCell ref="I283:R285"/>
    <mergeCell ref="S283:AB285"/>
    <mergeCell ref="AC283:AL285"/>
    <mergeCell ref="AM283:AV285"/>
    <mergeCell ref="AW283:BF285"/>
    <mergeCell ref="BG283:BP283"/>
    <mergeCell ref="BQ283:BY283"/>
    <mergeCell ref="BZ283:CH283"/>
    <mergeCell ref="CI283:CS283"/>
    <mergeCell ref="CT283:DD283"/>
    <mergeCell ref="DE283:DO283"/>
    <mergeCell ref="DP283:DY283"/>
    <mergeCell ref="DZ283:EI283"/>
    <mergeCell ref="EJ283:ES283"/>
    <mergeCell ref="ET283:FE283"/>
    <mergeCell ref="BG284:BP284"/>
    <mergeCell ref="BQ284:BY284"/>
    <mergeCell ref="BZ284:CH284"/>
    <mergeCell ref="CI284:CS284"/>
    <mergeCell ref="CT284:DD284"/>
    <mergeCell ref="DE284:DO284"/>
    <mergeCell ref="DP284:DY284"/>
    <mergeCell ref="DZ284:EI284"/>
    <mergeCell ref="EJ284:ES284"/>
    <mergeCell ref="ET284:FE284"/>
    <mergeCell ref="BG285:BP285"/>
    <mergeCell ref="BQ285:BY285"/>
    <mergeCell ref="BZ285:CH285"/>
    <mergeCell ref="CI285:CS285"/>
    <mergeCell ref="CT285:DD285"/>
    <mergeCell ref="DE285:DO285"/>
    <mergeCell ref="DP285:DY285"/>
    <mergeCell ref="DZ285:EI285"/>
    <mergeCell ref="EJ285:ES285"/>
    <mergeCell ref="ET285:FE285"/>
    <mergeCell ref="A289:H291"/>
    <mergeCell ref="I289:R291"/>
    <mergeCell ref="S289:AB291"/>
    <mergeCell ref="AC289:AL291"/>
    <mergeCell ref="AM289:AV291"/>
    <mergeCell ref="AW289:BF291"/>
    <mergeCell ref="BG289:BP289"/>
    <mergeCell ref="BQ289:BY289"/>
    <mergeCell ref="BZ289:CH289"/>
    <mergeCell ref="CI289:CS289"/>
    <mergeCell ref="CT289:DD289"/>
    <mergeCell ref="DE289:DO289"/>
    <mergeCell ref="DP289:DY289"/>
    <mergeCell ref="DZ289:EI289"/>
    <mergeCell ref="EJ289:ES289"/>
    <mergeCell ref="ET289:FE289"/>
    <mergeCell ref="BG290:BP290"/>
    <mergeCell ref="BQ290:BY290"/>
    <mergeCell ref="BZ290:CH290"/>
    <mergeCell ref="CI290:CS290"/>
    <mergeCell ref="CT290:DD290"/>
    <mergeCell ref="DE290:DO290"/>
    <mergeCell ref="DP290:DY290"/>
    <mergeCell ref="DZ290:EI290"/>
    <mergeCell ref="EJ290:ES290"/>
    <mergeCell ref="ET290:FE290"/>
    <mergeCell ref="BG291:BP291"/>
    <mergeCell ref="BQ291:BY291"/>
    <mergeCell ref="BZ291:CH291"/>
    <mergeCell ref="CI291:CS291"/>
    <mergeCell ref="CT291:DD291"/>
    <mergeCell ref="DE291:DO291"/>
    <mergeCell ref="DP291:DY291"/>
    <mergeCell ref="DZ291:EI291"/>
    <mergeCell ref="EJ291:ES291"/>
    <mergeCell ref="ET291:FE291"/>
    <mergeCell ref="A292:H294"/>
    <mergeCell ref="I292:R294"/>
    <mergeCell ref="S292:AB294"/>
    <mergeCell ref="AC292:AL294"/>
    <mergeCell ref="AM292:AV294"/>
    <mergeCell ref="AW292:BF294"/>
    <mergeCell ref="BG292:BP292"/>
    <mergeCell ref="BQ292:BY292"/>
    <mergeCell ref="BZ292:CH292"/>
    <mergeCell ref="CI292:CS292"/>
    <mergeCell ref="CT292:DD292"/>
    <mergeCell ref="DE292:DO292"/>
    <mergeCell ref="DP292:DY292"/>
    <mergeCell ref="DZ292:EI292"/>
    <mergeCell ref="EJ292:ES292"/>
    <mergeCell ref="ET292:FE292"/>
    <mergeCell ref="BG293:BP293"/>
    <mergeCell ref="BQ293:BY293"/>
    <mergeCell ref="BZ293:CH293"/>
    <mergeCell ref="CI293:CS293"/>
    <mergeCell ref="CT293:DD293"/>
    <mergeCell ref="DE293:DO293"/>
    <mergeCell ref="DP293:DY293"/>
    <mergeCell ref="DZ293:EI293"/>
    <mergeCell ref="EJ293:ES293"/>
    <mergeCell ref="ET293:FE293"/>
    <mergeCell ref="BG294:BP294"/>
    <mergeCell ref="BQ294:BY294"/>
    <mergeCell ref="BZ294:CH294"/>
    <mergeCell ref="CI294:CS294"/>
    <mergeCell ref="CT294:DD294"/>
    <mergeCell ref="DE294:DO294"/>
    <mergeCell ref="DP294:DY294"/>
    <mergeCell ref="DZ294:EI294"/>
    <mergeCell ref="EJ294:ES294"/>
    <mergeCell ref="ET294:FE294"/>
    <mergeCell ref="A298:H300"/>
    <mergeCell ref="I298:R300"/>
    <mergeCell ref="S298:AB300"/>
    <mergeCell ref="AC298:AL300"/>
    <mergeCell ref="AM298:AV300"/>
    <mergeCell ref="AW298:BF300"/>
    <mergeCell ref="BG298:BP298"/>
    <mergeCell ref="BQ298:BY298"/>
    <mergeCell ref="BZ298:CH298"/>
    <mergeCell ref="CI298:CS298"/>
    <mergeCell ref="CT298:DD298"/>
    <mergeCell ref="DE298:DO298"/>
    <mergeCell ref="DP298:DY298"/>
    <mergeCell ref="DZ298:EI298"/>
    <mergeCell ref="EJ298:ES298"/>
    <mergeCell ref="ET298:FE298"/>
    <mergeCell ref="BG299:BP299"/>
    <mergeCell ref="BQ299:BY299"/>
    <mergeCell ref="BZ299:CH299"/>
    <mergeCell ref="CI299:CS299"/>
    <mergeCell ref="CT299:DD299"/>
    <mergeCell ref="DE299:DO299"/>
    <mergeCell ref="DP299:DY299"/>
    <mergeCell ref="DZ299:EI299"/>
    <mergeCell ref="EJ299:ES299"/>
    <mergeCell ref="ET299:FE299"/>
    <mergeCell ref="BG300:BP300"/>
    <mergeCell ref="BQ300:BY300"/>
    <mergeCell ref="BZ300:CH300"/>
    <mergeCell ref="CI300:CS300"/>
    <mergeCell ref="CT300:DD300"/>
    <mergeCell ref="DE300:DO300"/>
    <mergeCell ref="DP300:DY300"/>
    <mergeCell ref="DZ300:EI300"/>
    <mergeCell ref="EJ300:ES300"/>
    <mergeCell ref="ET300:FE300"/>
    <mergeCell ref="A304:H306"/>
    <mergeCell ref="I304:R306"/>
    <mergeCell ref="S304:AB306"/>
    <mergeCell ref="AC304:AL306"/>
    <mergeCell ref="AM304:AV306"/>
    <mergeCell ref="AW304:BF306"/>
    <mergeCell ref="BG304:BP304"/>
    <mergeCell ref="BQ304:BY304"/>
    <mergeCell ref="BZ304:CH304"/>
    <mergeCell ref="CI304:CS304"/>
    <mergeCell ref="CT304:DD304"/>
    <mergeCell ref="DE304:DO304"/>
    <mergeCell ref="DP304:DY304"/>
    <mergeCell ref="DZ304:EI304"/>
    <mergeCell ref="EJ304:ES304"/>
    <mergeCell ref="ET304:FE304"/>
    <mergeCell ref="BG305:BP305"/>
    <mergeCell ref="BQ305:BY305"/>
    <mergeCell ref="BZ305:CH305"/>
    <mergeCell ref="CI305:CS305"/>
    <mergeCell ref="CT305:DD305"/>
    <mergeCell ref="DE305:DO305"/>
    <mergeCell ref="DP305:DY305"/>
    <mergeCell ref="DZ305:EI305"/>
    <mergeCell ref="EJ305:ES305"/>
    <mergeCell ref="ET305:FE305"/>
    <mergeCell ref="BG306:BP306"/>
    <mergeCell ref="BQ306:BY306"/>
    <mergeCell ref="BZ306:CH306"/>
    <mergeCell ref="CI306:CS306"/>
    <mergeCell ref="CT306:DD306"/>
    <mergeCell ref="DE306:DO306"/>
    <mergeCell ref="DP306:DY306"/>
    <mergeCell ref="DZ306:EI306"/>
    <mergeCell ref="EJ306:ES306"/>
    <mergeCell ref="ET306:FE306"/>
    <mergeCell ref="A310:H312"/>
    <mergeCell ref="I310:R312"/>
    <mergeCell ref="S310:AB312"/>
    <mergeCell ref="AC310:AL312"/>
    <mergeCell ref="AM310:AV312"/>
    <mergeCell ref="AW310:BF312"/>
    <mergeCell ref="BG310:BP310"/>
    <mergeCell ref="BQ310:BY310"/>
    <mergeCell ref="BZ310:CH310"/>
    <mergeCell ref="CI310:CS310"/>
    <mergeCell ref="CT310:DD310"/>
    <mergeCell ref="DE310:DO310"/>
    <mergeCell ref="DP310:DY310"/>
    <mergeCell ref="DZ310:EI310"/>
    <mergeCell ref="EJ310:ES310"/>
    <mergeCell ref="ET310:FE310"/>
    <mergeCell ref="BG311:BP311"/>
    <mergeCell ref="BQ311:BY311"/>
    <mergeCell ref="BZ311:CH311"/>
    <mergeCell ref="CI311:CS311"/>
    <mergeCell ref="CT311:DD311"/>
    <mergeCell ref="DE311:DO311"/>
    <mergeCell ref="DP311:DY311"/>
    <mergeCell ref="DZ311:EI311"/>
    <mergeCell ref="EJ311:ES311"/>
    <mergeCell ref="ET311:FE311"/>
    <mergeCell ref="BG312:BP312"/>
    <mergeCell ref="BQ312:BY312"/>
    <mergeCell ref="BZ312:CH312"/>
    <mergeCell ref="CI312:CS312"/>
    <mergeCell ref="CT312:DD312"/>
    <mergeCell ref="DE312:DO312"/>
    <mergeCell ref="DP312:DY312"/>
    <mergeCell ref="DZ312:EI312"/>
    <mergeCell ref="EJ312:ES312"/>
    <mergeCell ref="ET312:FE312"/>
    <mergeCell ref="A316:H318"/>
    <mergeCell ref="I316:R318"/>
    <mergeCell ref="S316:AB318"/>
    <mergeCell ref="AC316:AL318"/>
    <mergeCell ref="AM316:AV318"/>
    <mergeCell ref="AW316:BF318"/>
    <mergeCell ref="BG316:BP316"/>
    <mergeCell ref="BQ316:BY316"/>
    <mergeCell ref="BZ316:CH316"/>
    <mergeCell ref="CI316:CS316"/>
    <mergeCell ref="CT316:DD316"/>
    <mergeCell ref="DE316:DO316"/>
    <mergeCell ref="DP316:DY316"/>
    <mergeCell ref="DZ316:EI316"/>
    <mergeCell ref="EJ316:ES316"/>
    <mergeCell ref="ET316:FE316"/>
    <mergeCell ref="BG317:BP317"/>
    <mergeCell ref="BQ317:BY317"/>
    <mergeCell ref="BZ317:CH317"/>
    <mergeCell ref="CI317:CS317"/>
    <mergeCell ref="CT317:DD317"/>
    <mergeCell ref="DE317:DO317"/>
    <mergeCell ref="DP317:DY317"/>
    <mergeCell ref="DZ317:EI317"/>
    <mergeCell ref="EJ317:ES317"/>
    <mergeCell ref="ET317:FE317"/>
    <mergeCell ref="BG318:BP318"/>
    <mergeCell ref="BQ318:BY318"/>
    <mergeCell ref="BZ318:CH318"/>
    <mergeCell ref="CI318:CS318"/>
    <mergeCell ref="CT318:DD318"/>
    <mergeCell ref="DE318:DO318"/>
    <mergeCell ref="DP318:DY318"/>
    <mergeCell ref="DZ318:EI318"/>
    <mergeCell ref="EJ318:ES318"/>
    <mergeCell ref="ET318:FE318"/>
    <mergeCell ref="A322:H324"/>
    <mergeCell ref="I322:R324"/>
    <mergeCell ref="S322:AB324"/>
    <mergeCell ref="AC322:AL324"/>
    <mergeCell ref="AM322:AV324"/>
    <mergeCell ref="AW322:BF324"/>
    <mergeCell ref="BG322:BP322"/>
    <mergeCell ref="BQ322:BY322"/>
    <mergeCell ref="BZ322:CH322"/>
    <mergeCell ref="CI322:CS322"/>
    <mergeCell ref="CT322:DD322"/>
    <mergeCell ref="DE322:DO322"/>
    <mergeCell ref="DP322:DY322"/>
    <mergeCell ref="DZ322:EI322"/>
    <mergeCell ref="EJ322:ES322"/>
    <mergeCell ref="ET322:FE322"/>
    <mergeCell ref="BG323:BP323"/>
    <mergeCell ref="BQ323:BY323"/>
    <mergeCell ref="BZ323:CH323"/>
    <mergeCell ref="CI323:CS323"/>
    <mergeCell ref="CT323:DD323"/>
    <mergeCell ref="DE323:DO323"/>
    <mergeCell ref="DP323:DY323"/>
    <mergeCell ref="DZ323:EI323"/>
    <mergeCell ref="EJ323:ES323"/>
    <mergeCell ref="ET323:FE323"/>
    <mergeCell ref="BG324:BP324"/>
    <mergeCell ref="BQ324:BY324"/>
    <mergeCell ref="BZ324:CH324"/>
    <mergeCell ref="CI324:CS324"/>
    <mergeCell ref="CT324:DD324"/>
    <mergeCell ref="DE324:DO324"/>
    <mergeCell ref="DP324:DY324"/>
    <mergeCell ref="DZ324:EI324"/>
    <mergeCell ref="EJ324:ES324"/>
    <mergeCell ref="ET324:FE324"/>
    <mergeCell ref="A328:H330"/>
    <mergeCell ref="I328:R330"/>
    <mergeCell ref="S328:AB330"/>
    <mergeCell ref="AC328:AL330"/>
    <mergeCell ref="AM328:AV330"/>
    <mergeCell ref="AW328:BF330"/>
    <mergeCell ref="BG328:BP328"/>
    <mergeCell ref="BQ328:BY328"/>
    <mergeCell ref="BZ328:CH328"/>
    <mergeCell ref="CI328:CS328"/>
    <mergeCell ref="CT328:DD328"/>
    <mergeCell ref="DE328:DO328"/>
    <mergeCell ref="DP328:DY328"/>
    <mergeCell ref="DZ328:EI328"/>
    <mergeCell ref="EJ328:ES328"/>
    <mergeCell ref="ET328:FE328"/>
    <mergeCell ref="BG329:BP329"/>
    <mergeCell ref="BQ329:BY329"/>
    <mergeCell ref="BZ329:CH329"/>
    <mergeCell ref="CI329:CS329"/>
    <mergeCell ref="CT329:DD329"/>
    <mergeCell ref="DE329:DO329"/>
    <mergeCell ref="DP329:DY329"/>
    <mergeCell ref="DZ329:EI329"/>
    <mergeCell ref="BG334:BP334"/>
    <mergeCell ref="BQ334:BY334"/>
    <mergeCell ref="EJ329:ES329"/>
    <mergeCell ref="ET329:FE329"/>
    <mergeCell ref="BG330:BP330"/>
    <mergeCell ref="BQ330:BY330"/>
    <mergeCell ref="BZ330:CH330"/>
    <mergeCell ref="CI330:CS330"/>
    <mergeCell ref="CT330:DD330"/>
    <mergeCell ref="DE330:DO330"/>
    <mergeCell ref="A334:H336"/>
    <mergeCell ref="I334:R336"/>
    <mergeCell ref="S334:AB336"/>
    <mergeCell ref="AC334:AL336"/>
    <mergeCell ref="AM334:AV336"/>
    <mergeCell ref="AW334:BF336"/>
    <mergeCell ref="CT334:DD334"/>
    <mergeCell ref="DE334:DO334"/>
    <mergeCell ref="DP334:DY334"/>
    <mergeCell ref="DZ334:EI334"/>
    <mergeCell ref="EJ330:ES330"/>
    <mergeCell ref="ET330:FE330"/>
    <mergeCell ref="DP330:DY330"/>
    <mergeCell ref="DZ330:EI330"/>
    <mergeCell ref="DP332:DY332"/>
    <mergeCell ref="CT331:DD331"/>
    <mergeCell ref="EJ334:ES334"/>
    <mergeCell ref="ET334:FE334"/>
    <mergeCell ref="BG335:BP335"/>
    <mergeCell ref="BQ335:BY335"/>
    <mergeCell ref="BZ335:CH335"/>
    <mergeCell ref="CI335:CS335"/>
    <mergeCell ref="CT335:DD335"/>
    <mergeCell ref="DE335:DO335"/>
    <mergeCell ref="BZ334:CH334"/>
    <mergeCell ref="CI334:CS334"/>
    <mergeCell ref="BG336:BP336"/>
    <mergeCell ref="BQ336:BY336"/>
    <mergeCell ref="BZ336:CH336"/>
    <mergeCell ref="CI336:CS336"/>
    <mergeCell ref="CT336:DD336"/>
    <mergeCell ref="DE336:DO336"/>
    <mergeCell ref="DP336:DY336"/>
    <mergeCell ref="DZ336:EI336"/>
    <mergeCell ref="EJ336:ES336"/>
    <mergeCell ref="ET336:FE336"/>
    <mergeCell ref="DP335:DY335"/>
    <mergeCell ref="DZ335:EI335"/>
    <mergeCell ref="EJ335:ES335"/>
    <mergeCell ref="ET335:FE335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rowBreaks count="9" manualBreakCount="9">
    <brk id="20" max="255" man="1"/>
    <brk id="68" max="255" man="1"/>
    <brk id="74" max="255" man="1"/>
    <brk id="80" max="255" man="1"/>
    <brk id="83" max="255" man="1"/>
    <brk id="87" max="255" man="1"/>
    <brk id="96" max="255" man="1"/>
    <brk id="140" max="255" man="1"/>
    <brk id="2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46"/>
  <sheetViews>
    <sheetView view="pageBreakPreview" zoomScaleSheetLayoutView="100" zoomScalePageLayoutView="0" workbookViewId="0" topLeftCell="A12">
      <selection activeCell="AM23" sqref="AM23:AQ24"/>
    </sheetView>
  </sheetViews>
  <sheetFormatPr defaultColWidth="0.875" defaultRowHeight="12.75"/>
  <cols>
    <col min="1" max="35" width="0.875" style="1" customWidth="1"/>
    <col min="36" max="36" width="3.375" style="1" customWidth="1"/>
    <col min="37" max="41" width="0.875" style="1" customWidth="1"/>
    <col min="42" max="42" width="3.75390625" style="1" customWidth="1"/>
    <col min="43" max="49" width="0.875" style="1" customWidth="1"/>
    <col min="50" max="50" width="5.25390625" style="1" customWidth="1"/>
    <col min="51" max="55" width="0.875" style="1" customWidth="1"/>
    <col min="56" max="56" width="4.625" style="1" customWidth="1"/>
    <col min="57" max="63" width="0.875" style="1" customWidth="1"/>
    <col min="64" max="66" width="0" style="1" hidden="1" customWidth="1"/>
    <col min="67" max="67" width="0.875" style="1" hidden="1" customWidth="1"/>
    <col min="68" max="79" width="0" style="1" hidden="1" customWidth="1"/>
    <col min="80" max="81" width="0.875" style="1" hidden="1" customWidth="1"/>
    <col min="82" max="93" width="0" style="1" hidden="1" customWidth="1"/>
    <col min="94" max="94" width="0.875" style="1" customWidth="1"/>
    <col min="95" max="95" width="1.00390625" style="1" customWidth="1"/>
    <col min="96" max="96" width="4.875" style="1" customWidth="1"/>
    <col min="97" max="100" width="0.875" style="1" customWidth="1"/>
    <col min="101" max="101" width="4.625" style="1" customWidth="1"/>
    <col min="102" max="108" width="0.875" style="1" customWidth="1"/>
    <col min="109" max="123" width="0" style="1" hidden="1" customWidth="1"/>
    <col min="124" max="125" width="0.875" style="1" customWidth="1"/>
    <col min="126" max="126" width="6.375" style="1" customWidth="1"/>
    <col min="127" max="130" width="0.875" style="1" customWidth="1"/>
    <col min="131" max="131" width="5.625" style="1" customWidth="1"/>
    <col min="132" max="16384" width="0.875" style="1" customWidth="1"/>
  </cols>
  <sheetData>
    <row r="1" ht="15">
      <c r="A1" s="1" t="s">
        <v>247</v>
      </c>
    </row>
    <row r="2" spans="1:161" s="2" customFormat="1" ht="16.5" customHeight="1">
      <c r="A2" s="110" t="s">
        <v>128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10" t="s">
        <v>129</v>
      </c>
      <c r="S2" s="108"/>
      <c r="T2" s="108"/>
      <c r="U2" s="108"/>
      <c r="V2" s="108"/>
      <c r="W2" s="109"/>
      <c r="X2" s="110" t="s">
        <v>220</v>
      </c>
      <c r="Y2" s="108"/>
      <c r="Z2" s="108"/>
      <c r="AA2" s="108"/>
      <c r="AB2" s="108"/>
      <c r="AC2" s="108"/>
      <c r="AD2" s="108"/>
      <c r="AE2" s="108"/>
      <c r="AF2" s="108"/>
      <c r="AG2" s="109"/>
      <c r="AH2" s="221" t="s">
        <v>133</v>
      </c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30" t="s">
        <v>139</v>
      </c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5"/>
      <c r="EX2" s="110" t="s">
        <v>40</v>
      </c>
      <c r="EY2" s="108"/>
      <c r="EZ2" s="108"/>
      <c r="FA2" s="108"/>
      <c r="FB2" s="108"/>
      <c r="FC2" s="108"/>
      <c r="FD2" s="108"/>
      <c r="FE2" s="109"/>
    </row>
    <row r="3" spans="1:161" s="2" customFormat="1" ht="12.7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212"/>
      <c r="S3" s="213"/>
      <c r="T3" s="213"/>
      <c r="U3" s="213"/>
      <c r="V3" s="213"/>
      <c r="W3" s="214"/>
      <c r="X3" s="212"/>
      <c r="Y3" s="213"/>
      <c r="Z3" s="213"/>
      <c r="AA3" s="213"/>
      <c r="AB3" s="213"/>
      <c r="AC3" s="213"/>
      <c r="AD3" s="213"/>
      <c r="AE3" s="213"/>
      <c r="AF3" s="213"/>
      <c r="AG3" s="214"/>
      <c r="AH3" s="224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6"/>
      <c r="AW3" s="230" t="s">
        <v>138</v>
      </c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5"/>
      <c r="EX3" s="212"/>
      <c r="EY3" s="213"/>
      <c r="EZ3" s="213"/>
      <c r="FA3" s="213"/>
      <c r="FB3" s="213"/>
      <c r="FC3" s="213"/>
      <c r="FD3" s="213"/>
      <c r="FE3" s="214"/>
    </row>
    <row r="4" spans="1:161" s="2" customFormat="1" ht="135" customHeight="1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  <c r="R4" s="212"/>
      <c r="S4" s="213"/>
      <c r="T4" s="213"/>
      <c r="U4" s="213"/>
      <c r="V4" s="213"/>
      <c r="W4" s="214"/>
      <c r="X4" s="212"/>
      <c r="Y4" s="213"/>
      <c r="Z4" s="213"/>
      <c r="AA4" s="213"/>
      <c r="AB4" s="213"/>
      <c r="AC4" s="213"/>
      <c r="AD4" s="213"/>
      <c r="AE4" s="213"/>
      <c r="AF4" s="213"/>
      <c r="AG4" s="214"/>
      <c r="AH4" s="224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6"/>
      <c r="AW4" s="221" t="s">
        <v>423</v>
      </c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3"/>
      <c r="BL4" s="221" t="s">
        <v>221</v>
      </c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3"/>
      <c r="CA4" s="221" t="s">
        <v>185</v>
      </c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3"/>
      <c r="CP4" s="221" t="s">
        <v>424</v>
      </c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3"/>
      <c r="DE4" s="221" t="s">
        <v>134</v>
      </c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3"/>
      <c r="DT4" s="83" t="s">
        <v>137</v>
      </c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1"/>
      <c r="EX4" s="212"/>
      <c r="EY4" s="213"/>
      <c r="EZ4" s="213"/>
      <c r="FA4" s="213"/>
      <c r="FB4" s="213"/>
      <c r="FC4" s="213"/>
      <c r="FD4" s="213"/>
      <c r="FE4" s="214"/>
    </row>
    <row r="5" spans="1:161" s="2" customFormat="1" ht="36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/>
      <c r="R5" s="212"/>
      <c r="S5" s="213"/>
      <c r="T5" s="213"/>
      <c r="U5" s="213"/>
      <c r="V5" s="213"/>
      <c r="W5" s="214"/>
      <c r="X5" s="212"/>
      <c r="Y5" s="213"/>
      <c r="Z5" s="213"/>
      <c r="AA5" s="213"/>
      <c r="AB5" s="213"/>
      <c r="AC5" s="213"/>
      <c r="AD5" s="213"/>
      <c r="AE5" s="213"/>
      <c r="AF5" s="213"/>
      <c r="AG5" s="214"/>
      <c r="AH5" s="227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9"/>
      <c r="AW5" s="227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9"/>
      <c r="BL5" s="227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9"/>
      <c r="CA5" s="227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9"/>
      <c r="CP5" s="227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9"/>
      <c r="DE5" s="227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9"/>
      <c r="DT5" s="230" t="s">
        <v>135</v>
      </c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5"/>
      <c r="EI5" s="83" t="s">
        <v>136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5"/>
      <c r="EX5" s="212"/>
      <c r="EY5" s="213"/>
      <c r="EZ5" s="213"/>
      <c r="FA5" s="213"/>
      <c r="FB5" s="213"/>
      <c r="FC5" s="213"/>
      <c r="FD5" s="213"/>
      <c r="FE5" s="214"/>
    </row>
    <row r="6" spans="1:161" s="2" customFormat="1" ht="84" customHeigh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215"/>
      <c r="S6" s="216"/>
      <c r="T6" s="216"/>
      <c r="U6" s="216"/>
      <c r="V6" s="216"/>
      <c r="W6" s="217"/>
      <c r="X6" s="215"/>
      <c r="Y6" s="216"/>
      <c r="Z6" s="216"/>
      <c r="AA6" s="216"/>
      <c r="AB6" s="216"/>
      <c r="AC6" s="216"/>
      <c r="AD6" s="216"/>
      <c r="AE6" s="216"/>
      <c r="AF6" s="216"/>
      <c r="AG6" s="217"/>
      <c r="AH6" s="231" t="s">
        <v>130</v>
      </c>
      <c r="AI6" s="232"/>
      <c r="AJ6" s="232"/>
      <c r="AK6" s="232"/>
      <c r="AL6" s="233"/>
      <c r="AM6" s="231" t="s">
        <v>131</v>
      </c>
      <c r="AN6" s="232"/>
      <c r="AO6" s="232"/>
      <c r="AP6" s="232"/>
      <c r="AQ6" s="233"/>
      <c r="AR6" s="231" t="s">
        <v>132</v>
      </c>
      <c r="AS6" s="232"/>
      <c r="AT6" s="232"/>
      <c r="AU6" s="232"/>
      <c r="AV6" s="233"/>
      <c r="AW6" s="231" t="s">
        <v>130</v>
      </c>
      <c r="AX6" s="232"/>
      <c r="AY6" s="232"/>
      <c r="AZ6" s="232"/>
      <c r="BA6" s="233"/>
      <c r="BB6" s="231" t="s">
        <v>131</v>
      </c>
      <c r="BC6" s="232"/>
      <c r="BD6" s="232"/>
      <c r="BE6" s="232"/>
      <c r="BF6" s="233"/>
      <c r="BG6" s="231" t="s">
        <v>132</v>
      </c>
      <c r="BH6" s="232"/>
      <c r="BI6" s="232"/>
      <c r="BJ6" s="232"/>
      <c r="BK6" s="233"/>
      <c r="BL6" s="231" t="s">
        <v>130</v>
      </c>
      <c r="BM6" s="232"/>
      <c r="BN6" s="232"/>
      <c r="BO6" s="232"/>
      <c r="BP6" s="233"/>
      <c r="BQ6" s="231" t="s">
        <v>131</v>
      </c>
      <c r="BR6" s="232"/>
      <c r="BS6" s="232"/>
      <c r="BT6" s="232"/>
      <c r="BU6" s="233"/>
      <c r="BV6" s="231" t="s">
        <v>132</v>
      </c>
      <c r="BW6" s="232"/>
      <c r="BX6" s="232"/>
      <c r="BY6" s="232"/>
      <c r="BZ6" s="233"/>
      <c r="CA6" s="231" t="s">
        <v>130</v>
      </c>
      <c r="CB6" s="232"/>
      <c r="CC6" s="232"/>
      <c r="CD6" s="232"/>
      <c r="CE6" s="233"/>
      <c r="CF6" s="231" t="s">
        <v>131</v>
      </c>
      <c r="CG6" s="232"/>
      <c r="CH6" s="232"/>
      <c r="CI6" s="232"/>
      <c r="CJ6" s="233"/>
      <c r="CK6" s="231" t="s">
        <v>132</v>
      </c>
      <c r="CL6" s="232"/>
      <c r="CM6" s="232"/>
      <c r="CN6" s="232"/>
      <c r="CO6" s="233"/>
      <c r="CP6" s="231" t="s">
        <v>130</v>
      </c>
      <c r="CQ6" s="232"/>
      <c r="CR6" s="232"/>
      <c r="CS6" s="232"/>
      <c r="CT6" s="233"/>
      <c r="CU6" s="231" t="s">
        <v>131</v>
      </c>
      <c r="CV6" s="232"/>
      <c r="CW6" s="232"/>
      <c r="CX6" s="232"/>
      <c r="CY6" s="233"/>
      <c r="CZ6" s="231" t="s">
        <v>132</v>
      </c>
      <c r="DA6" s="232"/>
      <c r="DB6" s="232"/>
      <c r="DC6" s="232"/>
      <c r="DD6" s="233"/>
      <c r="DE6" s="231" t="s">
        <v>130</v>
      </c>
      <c r="DF6" s="232"/>
      <c r="DG6" s="232"/>
      <c r="DH6" s="232"/>
      <c r="DI6" s="233"/>
      <c r="DJ6" s="231" t="s">
        <v>131</v>
      </c>
      <c r="DK6" s="232"/>
      <c r="DL6" s="232"/>
      <c r="DM6" s="232"/>
      <c r="DN6" s="233"/>
      <c r="DO6" s="231" t="s">
        <v>132</v>
      </c>
      <c r="DP6" s="232"/>
      <c r="DQ6" s="232"/>
      <c r="DR6" s="232"/>
      <c r="DS6" s="233"/>
      <c r="DT6" s="231" t="s">
        <v>130</v>
      </c>
      <c r="DU6" s="232"/>
      <c r="DV6" s="232"/>
      <c r="DW6" s="232"/>
      <c r="DX6" s="233"/>
      <c r="DY6" s="231" t="s">
        <v>131</v>
      </c>
      <c r="DZ6" s="232"/>
      <c r="EA6" s="232"/>
      <c r="EB6" s="232"/>
      <c r="EC6" s="233"/>
      <c r="ED6" s="231" t="s">
        <v>132</v>
      </c>
      <c r="EE6" s="232"/>
      <c r="EF6" s="232"/>
      <c r="EG6" s="232"/>
      <c r="EH6" s="233"/>
      <c r="EI6" s="231" t="s">
        <v>130</v>
      </c>
      <c r="EJ6" s="232"/>
      <c r="EK6" s="232"/>
      <c r="EL6" s="232"/>
      <c r="EM6" s="233"/>
      <c r="EN6" s="231" t="s">
        <v>131</v>
      </c>
      <c r="EO6" s="232"/>
      <c r="EP6" s="232"/>
      <c r="EQ6" s="232"/>
      <c r="ER6" s="233"/>
      <c r="ES6" s="231" t="s">
        <v>132</v>
      </c>
      <c r="ET6" s="232"/>
      <c r="EU6" s="232"/>
      <c r="EV6" s="232"/>
      <c r="EW6" s="233"/>
      <c r="EX6" s="215"/>
      <c r="EY6" s="216"/>
      <c r="EZ6" s="216"/>
      <c r="FA6" s="216"/>
      <c r="FB6" s="216"/>
      <c r="FC6" s="216"/>
      <c r="FD6" s="216"/>
      <c r="FE6" s="217"/>
    </row>
    <row r="7" spans="1:161" s="2" customFormat="1" ht="12.75">
      <c r="A7" s="75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75" t="s">
        <v>21</v>
      </c>
      <c r="S7" s="76"/>
      <c r="T7" s="76"/>
      <c r="U7" s="76"/>
      <c r="V7" s="76"/>
      <c r="W7" s="77"/>
      <c r="X7" s="75" t="s">
        <v>41</v>
      </c>
      <c r="Y7" s="76"/>
      <c r="Z7" s="76"/>
      <c r="AA7" s="76"/>
      <c r="AB7" s="76"/>
      <c r="AC7" s="76"/>
      <c r="AD7" s="76"/>
      <c r="AE7" s="76"/>
      <c r="AF7" s="76"/>
      <c r="AG7" s="77"/>
      <c r="AH7" s="75" t="s">
        <v>42</v>
      </c>
      <c r="AI7" s="76"/>
      <c r="AJ7" s="76"/>
      <c r="AK7" s="76"/>
      <c r="AL7" s="77"/>
      <c r="AM7" s="75" t="s">
        <v>27</v>
      </c>
      <c r="AN7" s="76"/>
      <c r="AO7" s="76"/>
      <c r="AP7" s="76"/>
      <c r="AQ7" s="77"/>
      <c r="AR7" s="75" t="s">
        <v>43</v>
      </c>
      <c r="AS7" s="76"/>
      <c r="AT7" s="76"/>
      <c r="AU7" s="76"/>
      <c r="AV7" s="77"/>
      <c r="AW7" s="75" t="s">
        <v>44</v>
      </c>
      <c r="AX7" s="76"/>
      <c r="AY7" s="76"/>
      <c r="AZ7" s="76"/>
      <c r="BA7" s="77"/>
      <c r="BB7" s="75" t="s">
        <v>45</v>
      </c>
      <c r="BC7" s="76"/>
      <c r="BD7" s="76"/>
      <c r="BE7" s="76"/>
      <c r="BF7" s="77"/>
      <c r="BG7" s="75" t="s">
        <v>46</v>
      </c>
      <c r="BH7" s="76"/>
      <c r="BI7" s="76"/>
      <c r="BJ7" s="76"/>
      <c r="BK7" s="77"/>
      <c r="BL7" s="75" t="s">
        <v>47</v>
      </c>
      <c r="BM7" s="76"/>
      <c r="BN7" s="76"/>
      <c r="BO7" s="76"/>
      <c r="BP7" s="77"/>
      <c r="BQ7" s="75" t="s">
        <v>48</v>
      </c>
      <c r="BR7" s="76"/>
      <c r="BS7" s="76"/>
      <c r="BT7" s="76"/>
      <c r="BU7" s="77"/>
      <c r="BV7" s="75" t="s">
        <v>49</v>
      </c>
      <c r="BW7" s="76"/>
      <c r="BX7" s="76"/>
      <c r="BY7" s="76"/>
      <c r="BZ7" s="77"/>
      <c r="CA7" s="75" t="s">
        <v>50</v>
      </c>
      <c r="CB7" s="76"/>
      <c r="CC7" s="76"/>
      <c r="CD7" s="76"/>
      <c r="CE7" s="77"/>
      <c r="CF7" s="75" t="s">
        <v>51</v>
      </c>
      <c r="CG7" s="76"/>
      <c r="CH7" s="76"/>
      <c r="CI7" s="76"/>
      <c r="CJ7" s="77"/>
      <c r="CK7" s="75" t="s">
        <v>52</v>
      </c>
      <c r="CL7" s="76"/>
      <c r="CM7" s="76"/>
      <c r="CN7" s="76"/>
      <c r="CO7" s="77"/>
      <c r="CP7" s="75" t="s">
        <v>47</v>
      </c>
      <c r="CQ7" s="76"/>
      <c r="CR7" s="76"/>
      <c r="CS7" s="76"/>
      <c r="CT7" s="77"/>
      <c r="CU7" s="75" t="s">
        <v>48</v>
      </c>
      <c r="CV7" s="76"/>
      <c r="CW7" s="76"/>
      <c r="CX7" s="76"/>
      <c r="CY7" s="77"/>
      <c r="CZ7" s="75" t="s">
        <v>49</v>
      </c>
      <c r="DA7" s="76"/>
      <c r="DB7" s="76"/>
      <c r="DC7" s="76"/>
      <c r="DD7" s="77"/>
      <c r="DE7" s="75" t="s">
        <v>56</v>
      </c>
      <c r="DF7" s="76"/>
      <c r="DG7" s="76"/>
      <c r="DH7" s="76"/>
      <c r="DI7" s="77"/>
      <c r="DJ7" s="75" t="s">
        <v>57</v>
      </c>
      <c r="DK7" s="76"/>
      <c r="DL7" s="76"/>
      <c r="DM7" s="76"/>
      <c r="DN7" s="77"/>
      <c r="DO7" s="75" t="s">
        <v>140</v>
      </c>
      <c r="DP7" s="76"/>
      <c r="DQ7" s="76"/>
      <c r="DR7" s="76"/>
      <c r="DS7" s="77"/>
      <c r="DT7" s="75" t="s">
        <v>50</v>
      </c>
      <c r="DU7" s="76"/>
      <c r="DV7" s="76"/>
      <c r="DW7" s="76"/>
      <c r="DX7" s="77"/>
      <c r="DY7" s="75" t="s">
        <v>51</v>
      </c>
      <c r="DZ7" s="76"/>
      <c r="EA7" s="76"/>
      <c r="EB7" s="76"/>
      <c r="EC7" s="77"/>
      <c r="ED7" s="75" t="s">
        <v>52</v>
      </c>
      <c r="EE7" s="76"/>
      <c r="EF7" s="76"/>
      <c r="EG7" s="76"/>
      <c r="EH7" s="77"/>
      <c r="EI7" s="75" t="s">
        <v>53</v>
      </c>
      <c r="EJ7" s="76"/>
      <c r="EK7" s="76"/>
      <c r="EL7" s="76"/>
      <c r="EM7" s="77"/>
      <c r="EN7" s="75" t="s">
        <v>54</v>
      </c>
      <c r="EO7" s="76"/>
      <c r="EP7" s="76"/>
      <c r="EQ7" s="76"/>
      <c r="ER7" s="77"/>
      <c r="ES7" s="75" t="s">
        <v>55</v>
      </c>
      <c r="ET7" s="76"/>
      <c r="EU7" s="76"/>
      <c r="EV7" s="76"/>
      <c r="EW7" s="77"/>
      <c r="EX7" s="75" t="s">
        <v>56</v>
      </c>
      <c r="EY7" s="76"/>
      <c r="EZ7" s="76"/>
      <c r="FA7" s="76"/>
      <c r="FB7" s="76"/>
      <c r="FC7" s="76"/>
      <c r="FD7" s="76"/>
      <c r="FE7" s="77"/>
    </row>
    <row r="8" spans="1:161" s="12" customFormat="1" ht="41.25" customHeight="1">
      <c r="A8" s="16"/>
      <c r="B8" s="133" t="s">
        <v>148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0"/>
      <c r="S8" s="131"/>
      <c r="T8" s="131"/>
      <c r="U8" s="131"/>
      <c r="V8" s="131"/>
      <c r="W8" s="132"/>
      <c r="X8" s="130" t="s">
        <v>102</v>
      </c>
      <c r="Y8" s="131"/>
      <c r="Z8" s="131"/>
      <c r="AA8" s="131"/>
      <c r="AB8" s="131"/>
      <c r="AC8" s="131"/>
      <c r="AD8" s="131"/>
      <c r="AE8" s="131"/>
      <c r="AF8" s="131"/>
      <c r="AG8" s="132"/>
      <c r="AH8" s="234">
        <f>AW8+CP8+DT8</f>
        <v>94881.44197</v>
      </c>
      <c r="AI8" s="235"/>
      <c r="AJ8" s="235"/>
      <c r="AK8" s="235"/>
      <c r="AL8" s="236"/>
      <c r="AM8" s="234">
        <f>BB8+CU8+DY8</f>
        <v>94824.94076</v>
      </c>
      <c r="AN8" s="84"/>
      <c r="AO8" s="84"/>
      <c r="AP8" s="84"/>
      <c r="AQ8" s="85"/>
      <c r="AR8" s="230">
        <f>100-AM8/AH8*100</f>
        <v>0.05954927415402267</v>
      </c>
      <c r="AS8" s="84"/>
      <c r="AT8" s="84"/>
      <c r="AU8" s="84"/>
      <c r="AV8" s="85"/>
      <c r="AW8" s="230">
        <f>AW12</f>
        <v>69081.3</v>
      </c>
      <c r="AX8" s="84"/>
      <c r="AY8" s="84"/>
      <c r="AZ8" s="84"/>
      <c r="BA8" s="85"/>
      <c r="BB8" s="230">
        <f>BB12</f>
        <v>69081.3</v>
      </c>
      <c r="BC8" s="84"/>
      <c r="BD8" s="84"/>
      <c r="BE8" s="84"/>
      <c r="BF8" s="85"/>
      <c r="BG8" s="230">
        <f>100-BB8/AW8*100</f>
        <v>0</v>
      </c>
      <c r="BH8" s="84"/>
      <c r="BI8" s="84"/>
      <c r="BJ8" s="84"/>
      <c r="BK8" s="85"/>
      <c r="BL8" s="230"/>
      <c r="BM8" s="84"/>
      <c r="BN8" s="84"/>
      <c r="BO8" s="84"/>
      <c r="BP8" s="85"/>
      <c r="BQ8" s="230"/>
      <c r="BR8" s="84"/>
      <c r="BS8" s="84"/>
      <c r="BT8" s="84"/>
      <c r="BU8" s="85"/>
      <c r="BV8" s="230"/>
      <c r="BW8" s="84"/>
      <c r="BX8" s="84"/>
      <c r="BY8" s="84"/>
      <c r="BZ8" s="85"/>
      <c r="CA8" s="230"/>
      <c r="CB8" s="84"/>
      <c r="CC8" s="84"/>
      <c r="CD8" s="84"/>
      <c r="CE8" s="85"/>
      <c r="CF8" s="230"/>
      <c r="CG8" s="84"/>
      <c r="CH8" s="84"/>
      <c r="CI8" s="84"/>
      <c r="CJ8" s="85"/>
      <c r="CK8" s="230"/>
      <c r="CL8" s="84"/>
      <c r="CM8" s="84"/>
      <c r="CN8" s="84"/>
      <c r="CO8" s="85"/>
      <c r="CP8" s="234">
        <f>CP16</f>
        <v>12527.234380000002</v>
      </c>
      <c r="CQ8" s="84"/>
      <c r="CR8" s="84"/>
      <c r="CS8" s="84"/>
      <c r="CT8" s="85"/>
      <c r="CU8" s="234">
        <f>CU16</f>
        <v>12527.234380000002</v>
      </c>
      <c r="CV8" s="84"/>
      <c r="CW8" s="84"/>
      <c r="CX8" s="84"/>
      <c r="CY8" s="85"/>
      <c r="CZ8" s="230">
        <f>100-CU8/CP8*100</f>
        <v>0</v>
      </c>
      <c r="DA8" s="84"/>
      <c r="DB8" s="84"/>
      <c r="DC8" s="84"/>
      <c r="DD8" s="85"/>
      <c r="DE8" s="230"/>
      <c r="DF8" s="84"/>
      <c r="DG8" s="84"/>
      <c r="DH8" s="84"/>
      <c r="DI8" s="85"/>
      <c r="DJ8" s="230"/>
      <c r="DK8" s="84"/>
      <c r="DL8" s="84"/>
      <c r="DM8" s="84"/>
      <c r="DN8" s="85"/>
      <c r="DO8" s="230"/>
      <c r="DP8" s="84"/>
      <c r="DQ8" s="84"/>
      <c r="DR8" s="84"/>
      <c r="DS8" s="85"/>
      <c r="DT8" s="234">
        <f>DT9+DT12+DT14+DT15+DT17+DT18+DT13</f>
        <v>13272.907589999999</v>
      </c>
      <c r="DU8" s="84"/>
      <c r="DV8" s="84"/>
      <c r="DW8" s="84"/>
      <c r="DX8" s="85"/>
      <c r="DY8" s="234">
        <f>DY9+DY12+DY14+DY15+DY17+DY18+DY13</f>
        <v>13216.40638</v>
      </c>
      <c r="DZ8" s="84"/>
      <c r="EA8" s="84"/>
      <c r="EB8" s="84"/>
      <c r="EC8" s="85"/>
      <c r="ED8" s="230">
        <f>100-DY8/DT8*100</f>
        <v>0.4256882647368627</v>
      </c>
      <c r="EE8" s="84"/>
      <c r="EF8" s="84"/>
      <c r="EG8" s="84"/>
      <c r="EH8" s="85"/>
      <c r="EI8" s="230">
        <v>0</v>
      </c>
      <c r="EJ8" s="84"/>
      <c r="EK8" s="84"/>
      <c r="EL8" s="84"/>
      <c r="EM8" s="85"/>
      <c r="EN8" s="230">
        <v>0</v>
      </c>
      <c r="EO8" s="84"/>
      <c r="EP8" s="84"/>
      <c r="EQ8" s="84"/>
      <c r="ER8" s="85"/>
      <c r="ES8" s="230"/>
      <c r="ET8" s="84"/>
      <c r="EU8" s="84"/>
      <c r="EV8" s="84"/>
      <c r="EW8" s="85"/>
      <c r="EX8" s="237"/>
      <c r="EY8" s="133"/>
      <c r="EZ8" s="133"/>
      <c r="FA8" s="133"/>
      <c r="FB8" s="133"/>
      <c r="FC8" s="133"/>
      <c r="FD8" s="133"/>
      <c r="FE8" s="134"/>
    </row>
    <row r="9" spans="1:161" s="12" customFormat="1" ht="12.75">
      <c r="A9" s="17"/>
      <c r="B9" s="238" t="s">
        <v>138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240"/>
      <c r="S9" s="241"/>
      <c r="T9" s="241"/>
      <c r="U9" s="241"/>
      <c r="V9" s="241"/>
      <c r="W9" s="242"/>
      <c r="X9" s="240"/>
      <c r="Y9" s="241"/>
      <c r="Z9" s="241"/>
      <c r="AA9" s="241"/>
      <c r="AB9" s="241"/>
      <c r="AC9" s="241"/>
      <c r="AD9" s="241"/>
      <c r="AE9" s="241"/>
      <c r="AF9" s="241"/>
      <c r="AG9" s="242"/>
      <c r="AH9" s="246"/>
      <c r="AI9" s="247"/>
      <c r="AJ9" s="247"/>
      <c r="AK9" s="247"/>
      <c r="AL9" s="248"/>
      <c r="AM9" s="246"/>
      <c r="AN9" s="247"/>
      <c r="AO9" s="247"/>
      <c r="AP9" s="247"/>
      <c r="AQ9" s="248"/>
      <c r="AR9" s="246"/>
      <c r="AS9" s="247"/>
      <c r="AT9" s="247"/>
      <c r="AU9" s="247"/>
      <c r="AV9" s="248"/>
      <c r="AW9" s="246" t="s">
        <v>102</v>
      </c>
      <c r="AX9" s="247"/>
      <c r="AY9" s="247"/>
      <c r="AZ9" s="247"/>
      <c r="BA9" s="248"/>
      <c r="BB9" s="246" t="s">
        <v>102</v>
      </c>
      <c r="BC9" s="247"/>
      <c r="BD9" s="247"/>
      <c r="BE9" s="247"/>
      <c r="BF9" s="248"/>
      <c r="BG9" s="246"/>
      <c r="BH9" s="247"/>
      <c r="BI9" s="247"/>
      <c r="BJ9" s="247"/>
      <c r="BK9" s="248"/>
      <c r="BL9" s="246"/>
      <c r="BM9" s="247"/>
      <c r="BN9" s="247"/>
      <c r="BO9" s="247"/>
      <c r="BP9" s="248"/>
      <c r="BQ9" s="246"/>
      <c r="BR9" s="247"/>
      <c r="BS9" s="247"/>
      <c r="BT9" s="247"/>
      <c r="BU9" s="248"/>
      <c r="BV9" s="246"/>
      <c r="BW9" s="247"/>
      <c r="BX9" s="247"/>
      <c r="BY9" s="247"/>
      <c r="BZ9" s="248"/>
      <c r="CA9" s="246" t="s">
        <v>102</v>
      </c>
      <c r="CB9" s="247"/>
      <c r="CC9" s="247"/>
      <c r="CD9" s="247"/>
      <c r="CE9" s="248"/>
      <c r="CF9" s="246" t="s">
        <v>102</v>
      </c>
      <c r="CG9" s="247"/>
      <c r="CH9" s="247"/>
      <c r="CI9" s="247"/>
      <c r="CJ9" s="248"/>
      <c r="CK9" s="246"/>
      <c r="CL9" s="247"/>
      <c r="CM9" s="247"/>
      <c r="CN9" s="247"/>
      <c r="CO9" s="248"/>
      <c r="CP9" s="246" t="s">
        <v>102</v>
      </c>
      <c r="CQ9" s="247"/>
      <c r="CR9" s="247"/>
      <c r="CS9" s="247"/>
      <c r="CT9" s="248"/>
      <c r="CU9" s="246" t="s">
        <v>102</v>
      </c>
      <c r="CV9" s="247"/>
      <c r="CW9" s="247"/>
      <c r="CX9" s="247"/>
      <c r="CY9" s="248"/>
      <c r="CZ9" s="246"/>
      <c r="DA9" s="247"/>
      <c r="DB9" s="247"/>
      <c r="DC9" s="247"/>
      <c r="DD9" s="248"/>
      <c r="DE9" s="246" t="s">
        <v>102</v>
      </c>
      <c r="DF9" s="247"/>
      <c r="DG9" s="247"/>
      <c r="DH9" s="247"/>
      <c r="DI9" s="248"/>
      <c r="DJ9" s="246" t="s">
        <v>102</v>
      </c>
      <c r="DK9" s="247"/>
      <c r="DL9" s="247"/>
      <c r="DM9" s="247"/>
      <c r="DN9" s="248"/>
      <c r="DO9" s="246"/>
      <c r="DP9" s="247"/>
      <c r="DQ9" s="247"/>
      <c r="DR9" s="247"/>
      <c r="DS9" s="248"/>
      <c r="DT9" s="246"/>
      <c r="DU9" s="247"/>
      <c r="DV9" s="247"/>
      <c r="DW9" s="247"/>
      <c r="DX9" s="248"/>
      <c r="DY9" s="246"/>
      <c r="DZ9" s="247"/>
      <c r="EA9" s="247"/>
      <c r="EB9" s="247"/>
      <c r="EC9" s="248"/>
      <c r="ED9" s="246"/>
      <c r="EE9" s="247"/>
      <c r="EF9" s="247"/>
      <c r="EG9" s="247"/>
      <c r="EH9" s="248"/>
      <c r="EI9" s="246" t="s">
        <v>102</v>
      </c>
      <c r="EJ9" s="247"/>
      <c r="EK9" s="247"/>
      <c r="EL9" s="247"/>
      <c r="EM9" s="248"/>
      <c r="EN9" s="246" t="s">
        <v>102</v>
      </c>
      <c r="EO9" s="247"/>
      <c r="EP9" s="247"/>
      <c r="EQ9" s="247"/>
      <c r="ER9" s="248"/>
      <c r="ES9" s="246"/>
      <c r="ET9" s="247"/>
      <c r="EU9" s="247"/>
      <c r="EV9" s="247"/>
      <c r="EW9" s="248"/>
      <c r="EX9" s="153"/>
      <c r="EY9" s="154"/>
      <c r="EZ9" s="154"/>
      <c r="FA9" s="154"/>
      <c r="FB9" s="154"/>
      <c r="FC9" s="154"/>
      <c r="FD9" s="154"/>
      <c r="FE9" s="155"/>
    </row>
    <row r="10" spans="1:161" s="12" customFormat="1" ht="27" customHeight="1" hidden="1">
      <c r="A10" s="18"/>
      <c r="B10" s="160" t="s">
        <v>149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  <c r="R10" s="243"/>
      <c r="S10" s="244"/>
      <c r="T10" s="244"/>
      <c r="U10" s="244"/>
      <c r="V10" s="244"/>
      <c r="W10" s="245"/>
      <c r="X10" s="243"/>
      <c r="Y10" s="244"/>
      <c r="Z10" s="244"/>
      <c r="AA10" s="244"/>
      <c r="AB10" s="244"/>
      <c r="AC10" s="244"/>
      <c r="AD10" s="244"/>
      <c r="AE10" s="244"/>
      <c r="AF10" s="244"/>
      <c r="AG10" s="245"/>
      <c r="AH10" s="249"/>
      <c r="AI10" s="250"/>
      <c r="AJ10" s="250"/>
      <c r="AK10" s="250"/>
      <c r="AL10" s="251"/>
      <c r="AM10" s="249"/>
      <c r="AN10" s="250"/>
      <c r="AO10" s="250"/>
      <c r="AP10" s="250"/>
      <c r="AQ10" s="251"/>
      <c r="AR10" s="249"/>
      <c r="AS10" s="250"/>
      <c r="AT10" s="250"/>
      <c r="AU10" s="250"/>
      <c r="AV10" s="251"/>
      <c r="AW10" s="249"/>
      <c r="AX10" s="250"/>
      <c r="AY10" s="250"/>
      <c r="AZ10" s="250"/>
      <c r="BA10" s="251"/>
      <c r="BB10" s="249"/>
      <c r="BC10" s="250"/>
      <c r="BD10" s="250"/>
      <c r="BE10" s="250"/>
      <c r="BF10" s="251"/>
      <c r="BG10" s="249"/>
      <c r="BH10" s="250"/>
      <c r="BI10" s="250"/>
      <c r="BJ10" s="250"/>
      <c r="BK10" s="251"/>
      <c r="BL10" s="249"/>
      <c r="BM10" s="250"/>
      <c r="BN10" s="250"/>
      <c r="BO10" s="250"/>
      <c r="BP10" s="251"/>
      <c r="BQ10" s="249"/>
      <c r="BR10" s="250"/>
      <c r="BS10" s="250"/>
      <c r="BT10" s="250"/>
      <c r="BU10" s="251"/>
      <c r="BV10" s="249"/>
      <c r="BW10" s="250"/>
      <c r="BX10" s="250"/>
      <c r="BY10" s="250"/>
      <c r="BZ10" s="251"/>
      <c r="CA10" s="249"/>
      <c r="CB10" s="250"/>
      <c r="CC10" s="250"/>
      <c r="CD10" s="250"/>
      <c r="CE10" s="251"/>
      <c r="CF10" s="249"/>
      <c r="CG10" s="250"/>
      <c r="CH10" s="250"/>
      <c r="CI10" s="250"/>
      <c r="CJ10" s="251"/>
      <c r="CK10" s="249"/>
      <c r="CL10" s="250"/>
      <c r="CM10" s="250"/>
      <c r="CN10" s="250"/>
      <c r="CO10" s="251"/>
      <c r="CP10" s="249"/>
      <c r="CQ10" s="250"/>
      <c r="CR10" s="250"/>
      <c r="CS10" s="250"/>
      <c r="CT10" s="251"/>
      <c r="CU10" s="249"/>
      <c r="CV10" s="250"/>
      <c r="CW10" s="250"/>
      <c r="CX10" s="250"/>
      <c r="CY10" s="251"/>
      <c r="CZ10" s="249"/>
      <c r="DA10" s="250"/>
      <c r="DB10" s="250"/>
      <c r="DC10" s="250"/>
      <c r="DD10" s="251"/>
      <c r="DE10" s="249"/>
      <c r="DF10" s="250"/>
      <c r="DG10" s="250"/>
      <c r="DH10" s="250"/>
      <c r="DI10" s="251"/>
      <c r="DJ10" s="249"/>
      <c r="DK10" s="250"/>
      <c r="DL10" s="250"/>
      <c r="DM10" s="250"/>
      <c r="DN10" s="251"/>
      <c r="DO10" s="249"/>
      <c r="DP10" s="250"/>
      <c r="DQ10" s="250"/>
      <c r="DR10" s="250"/>
      <c r="DS10" s="251"/>
      <c r="DT10" s="249"/>
      <c r="DU10" s="250"/>
      <c r="DV10" s="250"/>
      <c r="DW10" s="250"/>
      <c r="DX10" s="251"/>
      <c r="DY10" s="249"/>
      <c r="DZ10" s="250"/>
      <c r="EA10" s="250"/>
      <c r="EB10" s="250"/>
      <c r="EC10" s="251"/>
      <c r="ED10" s="249"/>
      <c r="EE10" s="250"/>
      <c r="EF10" s="250"/>
      <c r="EG10" s="250"/>
      <c r="EH10" s="251"/>
      <c r="EI10" s="249"/>
      <c r="EJ10" s="250"/>
      <c r="EK10" s="250"/>
      <c r="EL10" s="250"/>
      <c r="EM10" s="251"/>
      <c r="EN10" s="249"/>
      <c r="EO10" s="250"/>
      <c r="EP10" s="250"/>
      <c r="EQ10" s="250"/>
      <c r="ER10" s="251"/>
      <c r="ES10" s="249"/>
      <c r="ET10" s="250"/>
      <c r="EU10" s="250"/>
      <c r="EV10" s="250"/>
      <c r="EW10" s="251"/>
      <c r="EX10" s="159"/>
      <c r="EY10" s="160"/>
      <c r="EZ10" s="160"/>
      <c r="FA10" s="160"/>
      <c r="FB10" s="160"/>
      <c r="FC10" s="160"/>
      <c r="FD10" s="160"/>
      <c r="FE10" s="161"/>
    </row>
    <row r="11" spans="1:161" s="2" customFormat="1" ht="12.75" hidden="1">
      <c r="A11" s="16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30"/>
      <c r="S11" s="131"/>
      <c r="T11" s="131"/>
      <c r="U11" s="131"/>
      <c r="V11" s="131"/>
      <c r="W11" s="132"/>
      <c r="X11" s="130"/>
      <c r="Y11" s="131"/>
      <c r="Z11" s="131"/>
      <c r="AA11" s="131"/>
      <c r="AB11" s="131"/>
      <c r="AC11" s="131"/>
      <c r="AD11" s="131"/>
      <c r="AE11" s="131"/>
      <c r="AF11" s="131"/>
      <c r="AG11" s="132"/>
      <c r="AH11" s="230"/>
      <c r="AI11" s="84"/>
      <c r="AJ11" s="84"/>
      <c r="AK11" s="84"/>
      <c r="AL11" s="85"/>
      <c r="AM11" s="230"/>
      <c r="AN11" s="84"/>
      <c r="AO11" s="84"/>
      <c r="AP11" s="84"/>
      <c r="AQ11" s="85"/>
      <c r="AR11" s="230"/>
      <c r="AS11" s="84"/>
      <c r="AT11" s="84"/>
      <c r="AU11" s="84"/>
      <c r="AV11" s="85"/>
      <c r="AW11" s="230"/>
      <c r="AX11" s="84"/>
      <c r="AY11" s="84"/>
      <c r="AZ11" s="84"/>
      <c r="BA11" s="85"/>
      <c r="BB11" s="230"/>
      <c r="BC11" s="84"/>
      <c r="BD11" s="84"/>
      <c r="BE11" s="84"/>
      <c r="BF11" s="85"/>
      <c r="BG11" s="230"/>
      <c r="BH11" s="84"/>
      <c r="BI11" s="84"/>
      <c r="BJ11" s="84"/>
      <c r="BK11" s="85"/>
      <c r="BL11" s="230"/>
      <c r="BM11" s="84"/>
      <c r="BN11" s="84"/>
      <c r="BO11" s="84"/>
      <c r="BP11" s="85"/>
      <c r="BQ11" s="230"/>
      <c r="BR11" s="84"/>
      <c r="BS11" s="84"/>
      <c r="BT11" s="84"/>
      <c r="BU11" s="85"/>
      <c r="BV11" s="230"/>
      <c r="BW11" s="84"/>
      <c r="BX11" s="84"/>
      <c r="BY11" s="84"/>
      <c r="BZ11" s="85"/>
      <c r="CA11" s="230"/>
      <c r="CB11" s="84"/>
      <c r="CC11" s="84"/>
      <c r="CD11" s="84"/>
      <c r="CE11" s="85"/>
      <c r="CF11" s="230"/>
      <c r="CG11" s="84"/>
      <c r="CH11" s="84"/>
      <c r="CI11" s="84"/>
      <c r="CJ11" s="85"/>
      <c r="CK11" s="230"/>
      <c r="CL11" s="84"/>
      <c r="CM11" s="84"/>
      <c r="CN11" s="84"/>
      <c r="CO11" s="85"/>
      <c r="CP11" s="230"/>
      <c r="CQ11" s="84"/>
      <c r="CR11" s="84"/>
      <c r="CS11" s="84"/>
      <c r="CT11" s="85"/>
      <c r="CU11" s="230"/>
      <c r="CV11" s="84"/>
      <c r="CW11" s="84"/>
      <c r="CX11" s="84"/>
      <c r="CY11" s="85"/>
      <c r="CZ11" s="230"/>
      <c r="DA11" s="84"/>
      <c r="DB11" s="84"/>
      <c r="DC11" s="84"/>
      <c r="DD11" s="85"/>
      <c r="DE11" s="230"/>
      <c r="DF11" s="84"/>
      <c r="DG11" s="84"/>
      <c r="DH11" s="84"/>
      <c r="DI11" s="85"/>
      <c r="DJ11" s="230"/>
      <c r="DK11" s="84"/>
      <c r="DL11" s="84"/>
      <c r="DM11" s="84"/>
      <c r="DN11" s="85"/>
      <c r="DO11" s="230"/>
      <c r="DP11" s="84"/>
      <c r="DQ11" s="84"/>
      <c r="DR11" s="84"/>
      <c r="DS11" s="85"/>
      <c r="DT11" s="230"/>
      <c r="DU11" s="84"/>
      <c r="DV11" s="84"/>
      <c r="DW11" s="84"/>
      <c r="DX11" s="85"/>
      <c r="DY11" s="230"/>
      <c r="DZ11" s="84"/>
      <c r="EA11" s="84"/>
      <c r="EB11" s="84"/>
      <c r="EC11" s="85"/>
      <c r="ED11" s="230"/>
      <c r="EE11" s="84"/>
      <c r="EF11" s="84"/>
      <c r="EG11" s="84"/>
      <c r="EH11" s="85"/>
      <c r="EI11" s="230"/>
      <c r="EJ11" s="84"/>
      <c r="EK11" s="84"/>
      <c r="EL11" s="84"/>
      <c r="EM11" s="85"/>
      <c r="EN11" s="230"/>
      <c r="EO11" s="84"/>
      <c r="EP11" s="84"/>
      <c r="EQ11" s="84"/>
      <c r="ER11" s="85"/>
      <c r="ES11" s="230"/>
      <c r="ET11" s="84"/>
      <c r="EU11" s="84"/>
      <c r="EV11" s="84"/>
      <c r="EW11" s="85"/>
      <c r="EX11" s="237"/>
      <c r="EY11" s="133"/>
      <c r="EZ11" s="133"/>
      <c r="FA11" s="133"/>
      <c r="FB11" s="133"/>
      <c r="FC11" s="133"/>
      <c r="FD11" s="133"/>
      <c r="FE11" s="134"/>
    </row>
    <row r="12" spans="1:161" s="12" customFormat="1" ht="53.25" customHeight="1">
      <c r="A12" s="16"/>
      <c r="B12" s="133" t="s">
        <v>150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0"/>
      <c r="S12" s="131"/>
      <c r="T12" s="131"/>
      <c r="U12" s="131"/>
      <c r="V12" s="131"/>
      <c r="W12" s="132"/>
      <c r="X12" s="130" t="s">
        <v>416</v>
      </c>
      <c r="Y12" s="131"/>
      <c r="Z12" s="131"/>
      <c r="AA12" s="131"/>
      <c r="AB12" s="131"/>
      <c r="AC12" s="131"/>
      <c r="AD12" s="131"/>
      <c r="AE12" s="131"/>
      <c r="AF12" s="131"/>
      <c r="AG12" s="132"/>
      <c r="AH12" s="252">
        <f>AW12+DT12</f>
        <v>82052.7</v>
      </c>
      <c r="AI12" s="253"/>
      <c r="AJ12" s="253"/>
      <c r="AK12" s="253"/>
      <c r="AL12" s="254"/>
      <c r="AM12" s="230">
        <f>BB12+DY12</f>
        <v>81996.92209000001</v>
      </c>
      <c r="AN12" s="84"/>
      <c r="AO12" s="84"/>
      <c r="AP12" s="84"/>
      <c r="AQ12" s="85"/>
      <c r="AR12" s="230">
        <f>100-AM12/AH12*100</f>
        <v>0.06797815306502741</v>
      </c>
      <c r="AS12" s="84"/>
      <c r="AT12" s="84"/>
      <c r="AU12" s="84"/>
      <c r="AV12" s="85"/>
      <c r="AW12" s="230">
        <f>69081300/1000</f>
        <v>69081.3</v>
      </c>
      <c r="AX12" s="84"/>
      <c r="AY12" s="84"/>
      <c r="AZ12" s="84"/>
      <c r="BA12" s="85"/>
      <c r="BB12" s="230">
        <f>69081300/1000</f>
        <v>69081.3</v>
      </c>
      <c r="BC12" s="84"/>
      <c r="BD12" s="84"/>
      <c r="BE12" s="84"/>
      <c r="BF12" s="85"/>
      <c r="BG12" s="230">
        <f>100-BB12/AW12*100</f>
        <v>0</v>
      </c>
      <c r="BH12" s="84"/>
      <c r="BI12" s="84"/>
      <c r="BJ12" s="84"/>
      <c r="BK12" s="85"/>
      <c r="BL12" s="230"/>
      <c r="BM12" s="84"/>
      <c r="BN12" s="84"/>
      <c r="BO12" s="84"/>
      <c r="BP12" s="85"/>
      <c r="BQ12" s="230"/>
      <c r="BR12" s="84"/>
      <c r="BS12" s="84"/>
      <c r="BT12" s="84"/>
      <c r="BU12" s="85"/>
      <c r="BV12" s="230"/>
      <c r="BW12" s="84"/>
      <c r="BX12" s="84"/>
      <c r="BY12" s="84"/>
      <c r="BZ12" s="85"/>
      <c r="CA12" s="230" t="s">
        <v>102</v>
      </c>
      <c r="CB12" s="84"/>
      <c r="CC12" s="84"/>
      <c r="CD12" s="84"/>
      <c r="CE12" s="85"/>
      <c r="CF12" s="230" t="s">
        <v>102</v>
      </c>
      <c r="CG12" s="84"/>
      <c r="CH12" s="84"/>
      <c r="CI12" s="84"/>
      <c r="CJ12" s="85"/>
      <c r="CK12" s="230"/>
      <c r="CL12" s="84"/>
      <c r="CM12" s="84"/>
      <c r="CN12" s="84"/>
      <c r="CO12" s="85"/>
      <c r="CP12" s="230" t="s">
        <v>102</v>
      </c>
      <c r="CQ12" s="84"/>
      <c r="CR12" s="84"/>
      <c r="CS12" s="84"/>
      <c r="CT12" s="85"/>
      <c r="CU12" s="230" t="s">
        <v>102</v>
      </c>
      <c r="CV12" s="84"/>
      <c r="CW12" s="84"/>
      <c r="CX12" s="84"/>
      <c r="CY12" s="85"/>
      <c r="CZ12" s="230"/>
      <c r="DA12" s="84"/>
      <c r="DB12" s="84"/>
      <c r="DC12" s="84"/>
      <c r="DD12" s="85"/>
      <c r="DE12" s="230"/>
      <c r="DF12" s="84"/>
      <c r="DG12" s="84"/>
      <c r="DH12" s="84"/>
      <c r="DI12" s="85"/>
      <c r="DJ12" s="230"/>
      <c r="DK12" s="84"/>
      <c r="DL12" s="84"/>
      <c r="DM12" s="84"/>
      <c r="DN12" s="85"/>
      <c r="DO12" s="230"/>
      <c r="DP12" s="84"/>
      <c r="DQ12" s="84"/>
      <c r="DR12" s="84"/>
      <c r="DS12" s="85"/>
      <c r="DT12" s="252">
        <f>(12950000+21400)/1000</f>
        <v>12971.4</v>
      </c>
      <c r="DU12" s="253"/>
      <c r="DV12" s="253"/>
      <c r="DW12" s="253"/>
      <c r="DX12" s="254"/>
      <c r="DY12" s="234">
        <f>(12894222.09+21400)/1000</f>
        <v>12915.62209</v>
      </c>
      <c r="DZ12" s="235"/>
      <c r="EA12" s="235"/>
      <c r="EB12" s="235"/>
      <c r="EC12" s="236"/>
      <c r="ED12" s="230">
        <f>100-DY12/DT12*100</f>
        <v>0.4300068612485859</v>
      </c>
      <c r="EE12" s="84"/>
      <c r="EF12" s="84"/>
      <c r="EG12" s="84"/>
      <c r="EH12" s="85"/>
      <c r="EI12" s="230">
        <v>0</v>
      </c>
      <c r="EJ12" s="84"/>
      <c r="EK12" s="84"/>
      <c r="EL12" s="84"/>
      <c r="EM12" s="85"/>
      <c r="EN12" s="230">
        <v>0</v>
      </c>
      <c r="EO12" s="84"/>
      <c r="EP12" s="84"/>
      <c r="EQ12" s="84"/>
      <c r="ER12" s="85"/>
      <c r="ES12" s="230"/>
      <c r="ET12" s="84"/>
      <c r="EU12" s="84"/>
      <c r="EV12" s="84"/>
      <c r="EW12" s="85"/>
      <c r="EX12" s="237"/>
      <c r="EY12" s="133"/>
      <c r="EZ12" s="133"/>
      <c r="FA12" s="133"/>
      <c r="FB12" s="133"/>
      <c r="FC12" s="133"/>
      <c r="FD12" s="133"/>
      <c r="FE12" s="134"/>
    </row>
    <row r="13" spans="1:161" s="2" customFormat="1" ht="83.25" customHeight="1">
      <c r="A13" s="16"/>
      <c r="B13" s="133" t="s">
        <v>570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0"/>
      <c r="S13" s="131"/>
      <c r="T13" s="131"/>
      <c r="U13" s="131"/>
      <c r="V13" s="131"/>
      <c r="W13" s="132"/>
      <c r="X13" s="130" t="s">
        <v>569</v>
      </c>
      <c r="Y13" s="131"/>
      <c r="Z13" s="131"/>
      <c r="AA13" s="131"/>
      <c r="AB13" s="131"/>
      <c r="AC13" s="131"/>
      <c r="AD13" s="131"/>
      <c r="AE13" s="131"/>
      <c r="AF13" s="131"/>
      <c r="AG13" s="132"/>
      <c r="AH13" s="234">
        <f>DT13</f>
        <v>9.86257</v>
      </c>
      <c r="AI13" s="235"/>
      <c r="AJ13" s="235"/>
      <c r="AK13" s="235"/>
      <c r="AL13" s="236"/>
      <c r="AM13" s="234">
        <f>DY13</f>
        <v>9.86257</v>
      </c>
      <c r="AN13" s="235"/>
      <c r="AO13" s="235"/>
      <c r="AP13" s="235"/>
      <c r="AQ13" s="236"/>
      <c r="AR13" s="230">
        <v>0</v>
      </c>
      <c r="AS13" s="84"/>
      <c r="AT13" s="84"/>
      <c r="AU13" s="84"/>
      <c r="AV13" s="85"/>
      <c r="AW13" s="230" t="s">
        <v>102</v>
      </c>
      <c r="AX13" s="84"/>
      <c r="AY13" s="84"/>
      <c r="AZ13" s="84"/>
      <c r="BA13" s="85"/>
      <c r="BB13" s="230" t="s">
        <v>102</v>
      </c>
      <c r="BC13" s="84"/>
      <c r="BD13" s="84"/>
      <c r="BE13" s="84"/>
      <c r="BF13" s="85"/>
      <c r="BG13" s="230"/>
      <c r="BH13" s="84"/>
      <c r="BI13" s="84"/>
      <c r="BJ13" s="84"/>
      <c r="BK13" s="85"/>
      <c r="BL13" s="230"/>
      <c r="BM13" s="84"/>
      <c r="BN13" s="84"/>
      <c r="BO13" s="84"/>
      <c r="BP13" s="85"/>
      <c r="BQ13" s="230"/>
      <c r="BR13" s="84"/>
      <c r="BS13" s="84"/>
      <c r="BT13" s="84"/>
      <c r="BU13" s="85"/>
      <c r="BV13" s="230"/>
      <c r="BW13" s="84"/>
      <c r="BX13" s="84"/>
      <c r="BY13" s="84"/>
      <c r="BZ13" s="85"/>
      <c r="CA13" s="230"/>
      <c r="CB13" s="84"/>
      <c r="CC13" s="84"/>
      <c r="CD13" s="84"/>
      <c r="CE13" s="85"/>
      <c r="CF13" s="230"/>
      <c r="CG13" s="84"/>
      <c r="CH13" s="84"/>
      <c r="CI13" s="84"/>
      <c r="CJ13" s="85"/>
      <c r="CK13" s="230"/>
      <c r="CL13" s="84"/>
      <c r="CM13" s="84"/>
      <c r="CN13" s="84"/>
      <c r="CO13" s="85"/>
      <c r="CP13" s="230" t="s">
        <v>102</v>
      </c>
      <c r="CQ13" s="84"/>
      <c r="CR13" s="84"/>
      <c r="CS13" s="84"/>
      <c r="CT13" s="85"/>
      <c r="CU13" s="230" t="s">
        <v>102</v>
      </c>
      <c r="CV13" s="84"/>
      <c r="CW13" s="84"/>
      <c r="CX13" s="84"/>
      <c r="CY13" s="85"/>
      <c r="CZ13" s="230"/>
      <c r="DA13" s="84"/>
      <c r="DB13" s="84"/>
      <c r="DC13" s="84"/>
      <c r="DD13" s="85"/>
      <c r="DE13" s="230"/>
      <c r="DF13" s="84"/>
      <c r="DG13" s="84"/>
      <c r="DH13" s="84"/>
      <c r="DI13" s="85"/>
      <c r="DJ13" s="230"/>
      <c r="DK13" s="84"/>
      <c r="DL13" s="84"/>
      <c r="DM13" s="84"/>
      <c r="DN13" s="85"/>
      <c r="DO13" s="230"/>
      <c r="DP13" s="84"/>
      <c r="DQ13" s="84"/>
      <c r="DR13" s="84"/>
      <c r="DS13" s="85"/>
      <c r="DT13" s="234">
        <f>9862.57/1000</f>
        <v>9.86257</v>
      </c>
      <c r="DU13" s="235"/>
      <c r="DV13" s="235"/>
      <c r="DW13" s="235"/>
      <c r="DX13" s="236"/>
      <c r="DY13" s="234">
        <f>9862.57/1000</f>
        <v>9.86257</v>
      </c>
      <c r="DZ13" s="235"/>
      <c r="EA13" s="235"/>
      <c r="EB13" s="235"/>
      <c r="EC13" s="236"/>
      <c r="ED13" s="230">
        <f>100-DY13/DT13*100</f>
        <v>0</v>
      </c>
      <c r="EE13" s="84"/>
      <c r="EF13" s="84"/>
      <c r="EG13" s="84"/>
      <c r="EH13" s="85"/>
      <c r="EI13" s="230" t="s">
        <v>102</v>
      </c>
      <c r="EJ13" s="84"/>
      <c r="EK13" s="84"/>
      <c r="EL13" s="84"/>
      <c r="EM13" s="85"/>
      <c r="EN13" s="230" t="s">
        <v>102</v>
      </c>
      <c r="EO13" s="84"/>
      <c r="EP13" s="84"/>
      <c r="EQ13" s="84"/>
      <c r="ER13" s="85"/>
      <c r="ES13" s="230"/>
      <c r="ET13" s="84"/>
      <c r="EU13" s="84"/>
      <c r="EV13" s="84"/>
      <c r="EW13" s="85"/>
      <c r="EX13" s="237"/>
      <c r="EY13" s="133"/>
      <c r="EZ13" s="133"/>
      <c r="FA13" s="133"/>
      <c r="FB13" s="133"/>
      <c r="FC13" s="133"/>
      <c r="FD13" s="133"/>
      <c r="FE13" s="134"/>
    </row>
    <row r="14" spans="1:161" s="12" customFormat="1" ht="66.75" customHeight="1">
      <c r="A14" s="16"/>
      <c r="B14" s="133" t="s">
        <v>151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0"/>
      <c r="S14" s="131"/>
      <c r="T14" s="131"/>
      <c r="U14" s="131"/>
      <c r="V14" s="131"/>
      <c r="W14" s="132"/>
      <c r="X14" s="130" t="s">
        <v>417</v>
      </c>
      <c r="Y14" s="131"/>
      <c r="Z14" s="131"/>
      <c r="AA14" s="131"/>
      <c r="AB14" s="131"/>
      <c r="AC14" s="131"/>
      <c r="AD14" s="131"/>
      <c r="AE14" s="131"/>
      <c r="AF14" s="131"/>
      <c r="AG14" s="132"/>
      <c r="AH14" s="234">
        <f>DT14</f>
        <v>21.64502</v>
      </c>
      <c r="AI14" s="235"/>
      <c r="AJ14" s="235"/>
      <c r="AK14" s="235"/>
      <c r="AL14" s="236"/>
      <c r="AM14" s="234">
        <f>DY14</f>
        <v>21.64502</v>
      </c>
      <c r="AN14" s="235"/>
      <c r="AO14" s="235"/>
      <c r="AP14" s="235"/>
      <c r="AQ14" s="236"/>
      <c r="AR14" s="230">
        <f>100-AM14/AH14*100</f>
        <v>0</v>
      </c>
      <c r="AS14" s="84"/>
      <c r="AT14" s="84"/>
      <c r="AU14" s="84"/>
      <c r="AV14" s="85"/>
      <c r="AW14" s="230" t="s">
        <v>102</v>
      </c>
      <c r="AX14" s="84"/>
      <c r="AY14" s="84"/>
      <c r="AZ14" s="84"/>
      <c r="BA14" s="85"/>
      <c r="BB14" s="230" t="s">
        <v>102</v>
      </c>
      <c r="BC14" s="84"/>
      <c r="BD14" s="84"/>
      <c r="BE14" s="84"/>
      <c r="BF14" s="85"/>
      <c r="BG14" s="230"/>
      <c r="BH14" s="84"/>
      <c r="BI14" s="84"/>
      <c r="BJ14" s="84"/>
      <c r="BK14" s="85"/>
      <c r="BL14" s="230"/>
      <c r="BM14" s="84"/>
      <c r="BN14" s="84"/>
      <c r="BO14" s="84"/>
      <c r="BP14" s="85"/>
      <c r="BQ14" s="230"/>
      <c r="BR14" s="84"/>
      <c r="BS14" s="84"/>
      <c r="BT14" s="84"/>
      <c r="BU14" s="85"/>
      <c r="BV14" s="230"/>
      <c r="BW14" s="84"/>
      <c r="BX14" s="84"/>
      <c r="BY14" s="84"/>
      <c r="BZ14" s="85"/>
      <c r="CA14" s="230" t="s">
        <v>102</v>
      </c>
      <c r="CB14" s="84"/>
      <c r="CC14" s="84"/>
      <c r="CD14" s="84"/>
      <c r="CE14" s="85"/>
      <c r="CF14" s="230" t="s">
        <v>102</v>
      </c>
      <c r="CG14" s="84"/>
      <c r="CH14" s="84"/>
      <c r="CI14" s="84"/>
      <c r="CJ14" s="85"/>
      <c r="CK14" s="230"/>
      <c r="CL14" s="84"/>
      <c r="CM14" s="84"/>
      <c r="CN14" s="84"/>
      <c r="CO14" s="85"/>
      <c r="CP14" s="230" t="s">
        <v>102</v>
      </c>
      <c r="CQ14" s="84"/>
      <c r="CR14" s="84"/>
      <c r="CS14" s="84"/>
      <c r="CT14" s="85"/>
      <c r="CU14" s="230" t="s">
        <v>102</v>
      </c>
      <c r="CV14" s="84"/>
      <c r="CW14" s="84"/>
      <c r="CX14" s="84"/>
      <c r="CY14" s="85"/>
      <c r="CZ14" s="230"/>
      <c r="DA14" s="84"/>
      <c r="DB14" s="84"/>
      <c r="DC14" s="84"/>
      <c r="DD14" s="85"/>
      <c r="DE14" s="230" t="s">
        <v>102</v>
      </c>
      <c r="DF14" s="84"/>
      <c r="DG14" s="84"/>
      <c r="DH14" s="84"/>
      <c r="DI14" s="85"/>
      <c r="DJ14" s="230" t="s">
        <v>102</v>
      </c>
      <c r="DK14" s="84"/>
      <c r="DL14" s="84"/>
      <c r="DM14" s="84"/>
      <c r="DN14" s="85"/>
      <c r="DO14" s="230"/>
      <c r="DP14" s="84"/>
      <c r="DQ14" s="84"/>
      <c r="DR14" s="84"/>
      <c r="DS14" s="85"/>
      <c r="DT14" s="234">
        <f>21645.02/1000</f>
        <v>21.64502</v>
      </c>
      <c r="DU14" s="235"/>
      <c r="DV14" s="235"/>
      <c r="DW14" s="235"/>
      <c r="DX14" s="236"/>
      <c r="DY14" s="234">
        <f>21645.02/1000</f>
        <v>21.64502</v>
      </c>
      <c r="DZ14" s="235"/>
      <c r="EA14" s="235"/>
      <c r="EB14" s="235"/>
      <c r="EC14" s="236"/>
      <c r="ED14" s="230">
        <f>100-DY14/DT14*100</f>
        <v>0</v>
      </c>
      <c r="EE14" s="84"/>
      <c r="EF14" s="84"/>
      <c r="EG14" s="84"/>
      <c r="EH14" s="85"/>
      <c r="EI14" s="230" t="s">
        <v>102</v>
      </c>
      <c r="EJ14" s="84"/>
      <c r="EK14" s="84"/>
      <c r="EL14" s="84"/>
      <c r="EM14" s="85"/>
      <c r="EN14" s="230" t="s">
        <v>102</v>
      </c>
      <c r="EO14" s="84"/>
      <c r="EP14" s="84"/>
      <c r="EQ14" s="84"/>
      <c r="ER14" s="85"/>
      <c r="ES14" s="230"/>
      <c r="ET14" s="84"/>
      <c r="EU14" s="84"/>
      <c r="EV14" s="84"/>
      <c r="EW14" s="85"/>
      <c r="EX14" s="237"/>
      <c r="EY14" s="133"/>
      <c r="EZ14" s="133"/>
      <c r="FA14" s="133"/>
      <c r="FB14" s="133"/>
      <c r="FC14" s="133"/>
      <c r="FD14" s="133"/>
      <c r="FE14" s="134"/>
    </row>
    <row r="15" spans="1:161" s="12" customFormat="1" ht="146.25" customHeight="1" hidden="1">
      <c r="A15" s="16"/>
      <c r="B15" s="133" t="s">
        <v>152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30"/>
      <c r="S15" s="131"/>
      <c r="T15" s="131"/>
      <c r="U15" s="131"/>
      <c r="V15" s="131"/>
      <c r="W15" s="132"/>
      <c r="X15" s="130"/>
      <c r="Y15" s="131"/>
      <c r="Z15" s="131"/>
      <c r="AA15" s="131"/>
      <c r="AB15" s="131"/>
      <c r="AC15" s="131"/>
      <c r="AD15" s="131"/>
      <c r="AE15" s="131"/>
      <c r="AF15" s="131"/>
      <c r="AG15" s="132"/>
      <c r="AH15" s="230" t="e">
        <f>AW15+CP15+DT15</f>
        <v>#VALUE!</v>
      </c>
      <c r="AI15" s="84"/>
      <c r="AJ15" s="84"/>
      <c r="AK15" s="84"/>
      <c r="AL15" s="85"/>
      <c r="AM15" s="230" t="e">
        <f>BB15+CU15+DY15</f>
        <v>#VALUE!</v>
      </c>
      <c r="AN15" s="84"/>
      <c r="AO15" s="84"/>
      <c r="AP15" s="84"/>
      <c r="AQ15" s="85"/>
      <c r="AR15" s="230" t="e">
        <f>AM15/AH15*100</f>
        <v>#VALUE!</v>
      </c>
      <c r="AS15" s="84"/>
      <c r="AT15" s="84"/>
      <c r="AU15" s="84"/>
      <c r="AV15" s="85"/>
      <c r="AW15" s="230" t="s">
        <v>102</v>
      </c>
      <c r="AX15" s="84"/>
      <c r="AY15" s="84"/>
      <c r="AZ15" s="84"/>
      <c r="BA15" s="85"/>
      <c r="BB15" s="230" t="s">
        <v>102</v>
      </c>
      <c r="BC15" s="84"/>
      <c r="BD15" s="84"/>
      <c r="BE15" s="84"/>
      <c r="BF15" s="85"/>
      <c r="BG15" s="230"/>
      <c r="BH15" s="84"/>
      <c r="BI15" s="84"/>
      <c r="BJ15" s="84"/>
      <c r="BK15" s="85"/>
      <c r="BL15" s="230"/>
      <c r="BM15" s="84"/>
      <c r="BN15" s="84"/>
      <c r="BO15" s="84"/>
      <c r="BP15" s="85"/>
      <c r="BQ15" s="230"/>
      <c r="BR15" s="84"/>
      <c r="BS15" s="84"/>
      <c r="BT15" s="84"/>
      <c r="BU15" s="85"/>
      <c r="BV15" s="230"/>
      <c r="BW15" s="84"/>
      <c r="BX15" s="84"/>
      <c r="BY15" s="84"/>
      <c r="BZ15" s="85"/>
      <c r="CA15" s="230" t="s">
        <v>102</v>
      </c>
      <c r="CB15" s="84"/>
      <c r="CC15" s="84"/>
      <c r="CD15" s="84"/>
      <c r="CE15" s="85"/>
      <c r="CF15" s="230" t="s">
        <v>102</v>
      </c>
      <c r="CG15" s="84"/>
      <c r="CH15" s="84"/>
      <c r="CI15" s="84"/>
      <c r="CJ15" s="85"/>
      <c r="CK15" s="230"/>
      <c r="CL15" s="84"/>
      <c r="CM15" s="84"/>
      <c r="CN15" s="84"/>
      <c r="CO15" s="85"/>
      <c r="CP15" s="230" t="s">
        <v>102</v>
      </c>
      <c r="CQ15" s="84"/>
      <c r="CR15" s="84"/>
      <c r="CS15" s="84"/>
      <c r="CT15" s="85"/>
      <c r="CU15" s="230" t="s">
        <v>102</v>
      </c>
      <c r="CV15" s="84"/>
      <c r="CW15" s="84"/>
      <c r="CX15" s="84"/>
      <c r="CY15" s="85"/>
      <c r="CZ15" s="230"/>
      <c r="DA15" s="84"/>
      <c r="DB15" s="84"/>
      <c r="DC15" s="84"/>
      <c r="DD15" s="85"/>
      <c r="DE15" s="230" t="s">
        <v>102</v>
      </c>
      <c r="DF15" s="84"/>
      <c r="DG15" s="84"/>
      <c r="DH15" s="84"/>
      <c r="DI15" s="85"/>
      <c r="DJ15" s="230" t="s">
        <v>102</v>
      </c>
      <c r="DK15" s="84"/>
      <c r="DL15" s="84"/>
      <c r="DM15" s="84"/>
      <c r="DN15" s="85"/>
      <c r="DO15" s="230"/>
      <c r="DP15" s="84"/>
      <c r="DQ15" s="84"/>
      <c r="DR15" s="84"/>
      <c r="DS15" s="85"/>
      <c r="DT15" s="230"/>
      <c r="DU15" s="84"/>
      <c r="DV15" s="84"/>
      <c r="DW15" s="84"/>
      <c r="DX15" s="85"/>
      <c r="DY15" s="230"/>
      <c r="DZ15" s="84"/>
      <c r="EA15" s="84"/>
      <c r="EB15" s="84"/>
      <c r="EC15" s="85"/>
      <c r="ED15" s="230"/>
      <c r="EE15" s="84"/>
      <c r="EF15" s="84"/>
      <c r="EG15" s="84"/>
      <c r="EH15" s="85"/>
      <c r="EI15" s="230" t="s">
        <v>102</v>
      </c>
      <c r="EJ15" s="84"/>
      <c r="EK15" s="84"/>
      <c r="EL15" s="84"/>
      <c r="EM15" s="85"/>
      <c r="EN15" s="230" t="s">
        <v>102</v>
      </c>
      <c r="EO15" s="84"/>
      <c r="EP15" s="84"/>
      <c r="EQ15" s="84"/>
      <c r="ER15" s="85"/>
      <c r="ES15" s="230"/>
      <c r="ET15" s="84"/>
      <c r="EU15" s="84"/>
      <c r="EV15" s="84"/>
      <c r="EW15" s="85"/>
      <c r="EX15" s="237"/>
      <c r="EY15" s="133"/>
      <c r="EZ15" s="133"/>
      <c r="FA15" s="133"/>
      <c r="FB15" s="133"/>
      <c r="FC15" s="133"/>
      <c r="FD15" s="133"/>
      <c r="FE15" s="134"/>
    </row>
    <row r="16" spans="1:161" s="12" customFormat="1" ht="40.5" customHeight="1">
      <c r="A16" s="16"/>
      <c r="B16" s="133" t="s">
        <v>153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30"/>
      <c r="S16" s="131"/>
      <c r="T16" s="131"/>
      <c r="U16" s="131"/>
      <c r="V16" s="131"/>
      <c r="W16" s="132"/>
      <c r="X16" s="130" t="s">
        <v>568</v>
      </c>
      <c r="Y16" s="131"/>
      <c r="Z16" s="131"/>
      <c r="AA16" s="131"/>
      <c r="AB16" s="131"/>
      <c r="AC16" s="131"/>
      <c r="AD16" s="131"/>
      <c r="AE16" s="131"/>
      <c r="AF16" s="131"/>
      <c r="AG16" s="132"/>
      <c r="AH16" s="230">
        <f>CP16</f>
        <v>12527.234380000002</v>
      </c>
      <c r="AI16" s="84"/>
      <c r="AJ16" s="84"/>
      <c r="AK16" s="84"/>
      <c r="AL16" s="85"/>
      <c r="AM16" s="230">
        <f>CU16</f>
        <v>12527.234380000002</v>
      </c>
      <c r="AN16" s="84"/>
      <c r="AO16" s="84"/>
      <c r="AP16" s="84"/>
      <c r="AQ16" s="85"/>
      <c r="AR16" s="230">
        <f>100-AM16/AH16*100</f>
        <v>0</v>
      </c>
      <c r="AS16" s="84"/>
      <c r="AT16" s="84"/>
      <c r="AU16" s="84"/>
      <c r="AV16" s="85"/>
      <c r="AW16" s="230" t="s">
        <v>102</v>
      </c>
      <c r="AX16" s="84"/>
      <c r="AY16" s="84"/>
      <c r="AZ16" s="84"/>
      <c r="BA16" s="85"/>
      <c r="BB16" s="230" t="s">
        <v>102</v>
      </c>
      <c r="BC16" s="84"/>
      <c r="BD16" s="84"/>
      <c r="BE16" s="84"/>
      <c r="BF16" s="85"/>
      <c r="BG16" s="230"/>
      <c r="BH16" s="84"/>
      <c r="BI16" s="84"/>
      <c r="BJ16" s="84"/>
      <c r="BK16" s="85"/>
      <c r="BL16" s="230"/>
      <c r="BM16" s="84"/>
      <c r="BN16" s="84"/>
      <c r="BO16" s="84"/>
      <c r="BP16" s="85"/>
      <c r="BQ16" s="230"/>
      <c r="BR16" s="84"/>
      <c r="BS16" s="84"/>
      <c r="BT16" s="84"/>
      <c r="BU16" s="85"/>
      <c r="BV16" s="230"/>
      <c r="BW16" s="84"/>
      <c r="BX16" s="84"/>
      <c r="BY16" s="84"/>
      <c r="BZ16" s="85"/>
      <c r="CA16" s="230"/>
      <c r="CB16" s="84"/>
      <c r="CC16" s="84"/>
      <c r="CD16" s="84"/>
      <c r="CE16" s="85"/>
      <c r="CF16" s="230"/>
      <c r="CG16" s="84"/>
      <c r="CH16" s="84"/>
      <c r="CI16" s="84"/>
      <c r="CJ16" s="85"/>
      <c r="CK16" s="230"/>
      <c r="CL16" s="84"/>
      <c r="CM16" s="84"/>
      <c r="CN16" s="84"/>
      <c r="CO16" s="85"/>
      <c r="CP16" s="234">
        <f>12527234.38/1000</f>
        <v>12527.234380000002</v>
      </c>
      <c r="CQ16" s="235"/>
      <c r="CR16" s="235"/>
      <c r="CS16" s="235"/>
      <c r="CT16" s="236"/>
      <c r="CU16" s="234">
        <f>12527234.38/1000</f>
        <v>12527.234380000002</v>
      </c>
      <c r="CV16" s="235"/>
      <c r="CW16" s="235"/>
      <c r="CX16" s="235"/>
      <c r="CY16" s="236"/>
      <c r="CZ16" s="230">
        <f>100-CU16/CP16*100</f>
        <v>0</v>
      </c>
      <c r="DA16" s="84"/>
      <c r="DB16" s="84"/>
      <c r="DC16" s="84"/>
      <c r="DD16" s="85"/>
      <c r="DE16" s="230" t="s">
        <v>102</v>
      </c>
      <c r="DF16" s="84"/>
      <c r="DG16" s="84"/>
      <c r="DH16" s="84"/>
      <c r="DI16" s="85"/>
      <c r="DJ16" s="230" t="s">
        <v>102</v>
      </c>
      <c r="DK16" s="84"/>
      <c r="DL16" s="84"/>
      <c r="DM16" s="84"/>
      <c r="DN16" s="85"/>
      <c r="DO16" s="230"/>
      <c r="DP16" s="84"/>
      <c r="DQ16" s="84"/>
      <c r="DR16" s="84"/>
      <c r="DS16" s="85"/>
      <c r="DT16" s="230" t="s">
        <v>102</v>
      </c>
      <c r="DU16" s="84"/>
      <c r="DV16" s="84"/>
      <c r="DW16" s="84"/>
      <c r="DX16" s="85"/>
      <c r="DY16" s="230" t="s">
        <v>102</v>
      </c>
      <c r="DZ16" s="84"/>
      <c r="EA16" s="84"/>
      <c r="EB16" s="84"/>
      <c r="EC16" s="85"/>
      <c r="ED16" s="230"/>
      <c r="EE16" s="84"/>
      <c r="EF16" s="84"/>
      <c r="EG16" s="84"/>
      <c r="EH16" s="85"/>
      <c r="EI16" s="230" t="s">
        <v>102</v>
      </c>
      <c r="EJ16" s="84"/>
      <c r="EK16" s="84"/>
      <c r="EL16" s="84"/>
      <c r="EM16" s="85"/>
      <c r="EN16" s="230" t="s">
        <v>102</v>
      </c>
      <c r="EO16" s="84"/>
      <c r="EP16" s="84"/>
      <c r="EQ16" s="84"/>
      <c r="ER16" s="85"/>
      <c r="ES16" s="230"/>
      <c r="ET16" s="84"/>
      <c r="EU16" s="84"/>
      <c r="EV16" s="84"/>
      <c r="EW16" s="85"/>
      <c r="EX16" s="237"/>
      <c r="EY16" s="133"/>
      <c r="EZ16" s="133"/>
      <c r="FA16" s="133"/>
      <c r="FB16" s="133"/>
      <c r="FC16" s="133"/>
      <c r="FD16" s="133"/>
      <c r="FE16" s="134"/>
    </row>
    <row r="17" spans="1:161" s="2" customFormat="1" ht="14.25" customHeight="1">
      <c r="A17" s="16"/>
      <c r="B17" s="133" t="s">
        <v>154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130"/>
      <c r="S17" s="131"/>
      <c r="T17" s="131"/>
      <c r="U17" s="131"/>
      <c r="V17" s="131"/>
      <c r="W17" s="132"/>
      <c r="X17" s="130" t="s">
        <v>567</v>
      </c>
      <c r="Y17" s="131"/>
      <c r="Z17" s="131"/>
      <c r="AA17" s="131"/>
      <c r="AB17" s="131"/>
      <c r="AC17" s="131"/>
      <c r="AD17" s="131"/>
      <c r="AE17" s="131"/>
      <c r="AF17" s="131"/>
      <c r="AG17" s="132"/>
      <c r="AH17" s="230">
        <f>DT17</f>
        <v>270</v>
      </c>
      <c r="AI17" s="84"/>
      <c r="AJ17" s="84"/>
      <c r="AK17" s="84"/>
      <c r="AL17" s="85"/>
      <c r="AM17" s="234">
        <f>DY17</f>
        <v>269.2767</v>
      </c>
      <c r="AN17" s="235"/>
      <c r="AO17" s="235"/>
      <c r="AP17" s="235"/>
      <c r="AQ17" s="236"/>
      <c r="AR17" s="230">
        <f>100-AM17/AH17*100</f>
        <v>0.2678888888888906</v>
      </c>
      <c r="AS17" s="84"/>
      <c r="AT17" s="84"/>
      <c r="AU17" s="84"/>
      <c r="AV17" s="85"/>
      <c r="AW17" s="230" t="s">
        <v>102</v>
      </c>
      <c r="AX17" s="84"/>
      <c r="AY17" s="84"/>
      <c r="AZ17" s="84"/>
      <c r="BA17" s="85"/>
      <c r="BB17" s="230" t="s">
        <v>102</v>
      </c>
      <c r="BC17" s="84"/>
      <c r="BD17" s="84"/>
      <c r="BE17" s="84"/>
      <c r="BF17" s="85"/>
      <c r="BG17" s="230"/>
      <c r="BH17" s="84"/>
      <c r="BI17" s="84"/>
      <c r="BJ17" s="84"/>
      <c r="BK17" s="85"/>
      <c r="BL17" s="230"/>
      <c r="BM17" s="84"/>
      <c r="BN17" s="84"/>
      <c r="BO17" s="84"/>
      <c r="BP17" s="85"/>
      <c r="BQ17" s="230"/>
      <c r="BR17" s="84"/>
      <c r="BS17" s="84"/>
      <c r="BT17" s="84"/>
      <c r="BU17" s="85"/>
      <c r="BV17" s="230"/>
      <c r="BW17" s="84"/>
      <c r="BX17" s="84"/>
      <c r="BY17" s="84"/>
      <c r="BZ17" s="85"/>
      <c r="CA17" s="230" t="s">
        <v>102</v>
      </c>
      <c r="CB17" s="84"/>
      <c r="CC17" s="84"/>
      <c r="CD17" s="84"/>
      <c r="CE17" s="85"/>
      <c r="CF17" s="230" t="s">
        <v>102</v>
      </c>
      <c r="CG17" s="84"/>
      <c r="CH17" s="84"/>
      <c r="CI17" s="84"/>
      <c r="CJ17" s="85"/>
      <c r="CK17" s="230"/>
      <c r="CL17" s="84"/>
      <c r="CM17" s="84"/>
      <c r="CN17" s="84"/>
      <c r="CO17" s="85"/>
      <c r="CP17" s="230" t="s">
        <v>102</v>
      </c>
      <c r="CQ17" s="84"/>
      <c r="CR17" s="84"/>
      <c r="CS17" s="84"/>
      <c r="CT17" s="85"/>
      <c r="CU17" s="230" t="s">
        <v>102</v>
      </c>
      <c r="CV17" s="84"/>
      <c r="CW17" s="84"/>
      <c r="CX17" s="84"/>
      <c r="CY17" s="85"/>
      <c r="CZ17" s="230"/>
      <c r="DA17" s="84"/>
      <c r="DB17" s="84"/>
      <c r="DC17" s="84"/>
      <c r="DD17" s="85"/>
      <c r="DE17" s="230" t="s">
        <v>102</v>
      </c>
      <c r="DF17" s="84"/>
      <c r="DG17" s="84"/>
      <c r="DH17" s="84"/>
      <c r="DI17" s="85"/>
      <c r="DJ17" s="230" t="s">
        <v>102</v>
      </c>
      <c r="DK17" s="84"/>
      <c r="DL17" s="84"/>
      <c r="DM17" s="84"/>
      <c r="DN17" s="85"/>
      <c r="DO17" s="230"/>
      <c r="DP17" s="84"/>
      <c r="DQ17" s="84"/>
      <c r="DR17" s="84"/>
      <c r="DS17" s="85"/>
      <c r="DT17" s="230">
        <f>270000/1000</f>
        <v>270</v>
      </c>
      <c r="DU17" s="84"/>
      <c r="DV17" s="84"/>
      <c r="DW17" s="84"/>
      <c r="DX17" s="85"/>
      <c r="DY17" s="234">
        <f>269276.7/1000</f>
        <v>269.2767</v>
      </c>
      <c r="DZ17" s="235"/>
      <c r="EA17" s="235"/>
      <c r="EB17" s="235"/>
      <c r="EC17" s="236"/>
      <c r="ED17" s="230">
        <f>100-DY17/DT17*100</f>
        <v>0.2678888888888906</v>
      </c>
      <c r="EE17" s="84"/>
      <c r="EF17" s="84"/>
      <c r="EG17" s="84"/>
      <c r="EH17" s="85"/>
      <c r="EI17" s="230">
        <v>0</v>
      </c>
      <c r="EJ17" s="84"/>
      <c r="EK17" s="84"/>
      <c r="EL17" s="84"/>
      <c r="EM17" s="85"/>
      <c r="EN17" s="230">
        <v>0</v>
      </c>
      <c r="EO17" s="84"/>
      <c r="EP17" s="84"/>
      <c r="EQ17" s="84"/>
      <c r="ER17" s="85"/>
      <c r="ES17" s="230"/>
      <c r="ET17" s="84"/>
      <c r="EU17" s="84"/>
      <c r="EV17" s="84"/>
      <c r="EW17" s="85"/>
      <c r="EX17" s="237"/>
      <c r="EY17" s="133"/>
      <c r="EZ17" s="133"/>
      <c r="FA17" s="133"/>
      <c r="FB17" s="133"/>
      <c r="FC17" s="133"/>
      <c r="FD17" s="133"/>
      <c r="FE17" s="134"/>
    </row>
    <row r="18" spans="1:161" s="12" customFormat="1" ht="39.75" customHeight="1" hidden="1">
      <c r="A18" s="16"/>
      <c r="B18" s="133" t="s">
        <v>186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  <c r="R18" s="130"/>
      <c r="S18" s="131"/>
      <c r="T18" s="131"/>
      <c r="U18" s="131"/>
      <c r="V18" s="131"/>
      <c r="W18" s="132"/>
      <c r="X18" s="130" t="s">
        <v>102</v>
      </c>
      <c r="Y18" s="131"/>
      <c r="Z18" s="131"/>
      <c r="AA18" s="131"/>
      <c r="AB18" s="131"/>
      <c r="AC18" s="131"/>
      <c r="AD18" s="131"/>
      <c r="AE18" s="131"/>
      <c r="AF18" s="131"/>
      <c r="AG18" s="132"/>
      <c r="AH18" s="230"/>
      <c r="AI18" s="84"/>
      <c r="AJ18" s="84"/>
      <c r="AK18" s="84"/>
      <c r="AL18" s="85"/>
      <c r="AM18" s="230"/>
      <c r="AN18" s="84"/>
      <c r="AO18" s="84"/>
      <c r="AP18" s="84"/>
      <c r="AQ18" s="85"/>
      <c r="AR18" s="230"/>
      <c r="AS18" s="84"/>
      <c r="AT18" s="84"/>
      <c r="AU18" s="84"/>
      <c r="AV18" s="85"/>
      <c r="AW18" s="230" t="s">
        <v>102</v>
      </c>
      <c r="AX18" s="84"/>
      <c r="AY18" s="84"/>
      <c r="AZ18" s="84"/>
      <c r="BA18" s="85"/>
      <c r="BB18" s="230" t="s">
        <v>102</v>
      </c>
      <c r="BC18" s="84"/>
      <c r="BD18" s="84"/>
      <c r="BE18" s="84"/>
      <c r="BF18" s="85"/>
      <c r="BG18" s="230"/>
      <c r="BH18" s="84"/>
      <c r="BI18" s="84"/>
      <c r="BJ18" s="84"/>
      <c r="BK18" s="85"/>
      <c r="BL18" s="230"/>
      <c r="BM18" s="84"/>
      <c r="BN18" s="84"/>
      <c r="BO18" s="84"/>
      <c r="BP18" s="85"/>
      <c r="BQ18" s="230"/>
      <c r="BR18" s="84"/>
      <c r="BS18" s="84"/>
      <c r="BT18" s="84"/>
      <c r="BU18" s="85"/>
      <c r="BV18" s="230"/>
      <c r="BW18" s="84"/>
      <c r="BX18" s="84"/>
      <c r="BY18" s="84"/>
      <c r="BZ18" s="85"/>
      <c r="CA18" s="230" t="s">
        <v>102</v>
      </c>
      <c r="CB18" s="84"/>
      <c r="CC18" s="84"/>
      <c r="CD18" s="84"/>
      <c r="CE18" s="85"/>
      <c r="CF18" s="230" t="s">
        <v>102</v>
      </c>
      <c r="CG18" s="84"/>
      <c r="CH18" s="84"/>
      <c r="CI18" s="84"/>
      <c r="CJ18" s="85"/>
      <c r="CK18" s="230"/>
      <c r="CL18" s="84"/>
      <c r="CM18" s="84"/>
      <c r="CN18" s="84"/>
      <c r="CO18" s="85"/>
      <c r="CP18" s="230" t="s">
        <v>102</v>
      </c>
      <c r="CQ18" s="84"/>
      <c r="CR18" s="84"/>
      <c r="CS18" s="84"/>
      <c r="CT18" s="85"/>
      <c r="CU18" s="230" t="s">
        <v>102</v>
      </c>
      <c r="CV18" s="84"/>
      <c r="CW18" s="84"/>
      <c r="CX18" s="84"/>
      <c r="CY18" s="85"/>
      <c r="CZ18" s="230"/>
      <c r="DA18" s="84"/>
      <c r="DB18" s="84"/>
      <c r="DC18" s="84"/>
      <c r="DD18" s="85"/>
      <c r="DE18" s="230" t="s">
        <v>102</v>
      </c>
      <c r="DF18" s="84"/>
      <c r="DG18" s="84"/>
      <c r="DH18" s="84"/>
      <c r="DI18" s="85"/>
      <c r="DJ18" s="230" t="s">
        <v>102</v>
      </c>
      <c r="DK18" s="84"/>
      <c r="DL18" s="84"/>
      <c r="DM18" s="84"/>
      <c r="DN18" s="85"/>
      <c r="DO18" s="230"/>
      <c r="DP18" s="84"/>
      <c r="DQ18" s="84"/>
      <c r="DR18" s="84"/>
      <c r="DS18" s="85"/>
      <c r="DT18" s="230"/>
      <c r="DU18" s="84"/>
      <c r="DV18" s="84"/>
      <c r="DW18" s="84"/>
      <c r="DX18" s="85"/>
      <c r="DY18" s="230"/>
      <c r="DZ18" s="84"/>
      <c r="EA18" s="84"/>
      <c r="EB18" s="84"/>
      <c r="EC18" s="85"/>
      <c r="ED18" s="230"/>
      <c r="EE18" s="84"/>
      <c r="EF18" s="84"/>
      <c r="EG18" s="84"/>
      <c r="EH18" s="85"/>
      <c r="EI18" s="230" t="s">
        <v>102</v>
      </c>
      <c r="EJ18" s="84"/>
      <c r="EK18" s="84"/>
      <c r="EL18" s="84"/>
      <c r="EM18" s="85"/>
      <c r="EN18" s="230" t="s">
        <v>102</v>
      </c>
      <c r="EO18" s="84"/>
      <c r="EP18" s="84"/>
      <c r="EQ18" s="84"/>
      <c r="ER18" s="85"/>
      <c r="ES18" s="230"/>
      <c r="ET18" s="84"/>
      <c r="EU18" s="84"/>
      <c r="EV18" s="84"/>
      <c r="EW18" s="85"/>
      <c r="EX18" s="237"/>
      <c r="EY18" s="133"/>
      <c r="EZ18" s="133"/>
      <c r="FA18" s="133"/>
      <c r="FB18" s="133"/>
      <c r="FC18" s="133"/>
      <c r="FD18" s="133"/>
      <c r="FE18" s="134"/>
    </row>
    <row r="19" spans="1:161" s="2" customFormat="1" ht="12.75">
      <c r="A19" s="16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  <c r="R19" s="130"/>
      <c r="S19" s="131"/>
      <c r="T19" s="131"/>
      <c r="U19" s="131"/>
      <c r="V19" s="131"/>
      <c r="W19" s="132"/>
      <c r="X19" s="130"/>
      <c r="Y19" s="131"/>
      <c r="Z19" s="131"/>
      <c r="AA19" s="131"/>
      <c r="AB19" s="131"/>
      <c r="AC19" s="131"/>
      <c r="AD19" s="131"/>
      <c r="AE19" s="131"/>
      <c r="AF19" s="131"/>
      <c r="AG19" s="132"/>
      <c r="AH19" s="230"/>
      <c r="AI19" s="84"/>
      <c r="AJ19" s="84"/>
      <c r="AK19" s="84"/>
      <c r="AL19" s="85"/>
      <c r="AM19" s="230"/>
      <c r="AN19" s="84"/>
      <c r="AO19" s="84"/>
      <c r="AP19" s="84"/>
      <c r="AQ19" s="85"/>
      <c r="AR19" s="230"/>
      <c r="AS19" s="84"/>
      <c r="AT19" s="84"/>
      <c r="AU19" s="84"/>
      <c r="AV19" s="85"/>
      <c r="AW19" s="230"/>
      <c r="AX19" s="84"/>
      <c r="AY19" s="84"/>
      <c r="AZ19" s="84"/>
      <c r="BA19" s="85"/>
      <c r="BB19" s="230"/>
      <c r="BC19" s="84"/>
      <c r="BD19" s="84"/>
      <c r="BE19" s="84"/>
      <c r="BF19" s="85"/>
      <c r="BG19" s="230"/>
      <c r="BH19" s="84"/>
      <c r="BI19" s="84"/>
      <c r="BJ19" s="84"/>
      <c r="BK19" s="85"/>
      <c r="BL19" s="230"/>
      <c r="BM19" s="84"/>
      <c r="BN19" s="84"/>
      <c r="BO19" s="84"/>
      <c r="BP19" s="85"/>
      <c r="BQ19" s="230"/>
      <c r="BR19" s="84"/>
      <c r="BS19" s="84"/>
      <c r="BT19" s="84"/>
      <c r="BU19" s="85"/>
      <c r="BV19" s="230"/>
      <c r="BW19" s="84"/>
      <c r="BX19" s="84"/>
      <c r="BY19" s="84"/>
      <c r="BZ19" s="85"/>
      <c r="CA19" s="230"/>
      <c r="CB19" s="84"/>
      <c r="CC19" s="84"/>
      <c r="CD19" s="84"/>
      <c r="CE19" s="85"/>
      <c r="CF19" s="230"/>
      <c r="CG19" s="84"/>
      <c r="CH19" s="84"/>
      <c r="CI19" s="84"/>
      <c r="CJ19" s="85"/>
      <c r="CK19" s="230"/>
      <c r="CL19" s="84"/>
      <c r="CM19" s="84"/>
      <c r="CN19" s="84"/>
      <c r="CO19" s="85"/>
      <c r="CP19" s="230"/>
      <c r="CQ19" s="84"/>
      <c r="CR19" s="84"/>
      <c r="CS19" s="84"/>
      <c r="CT19" s="85"/>
      <c r="CU19" s="230"/>
      <c r="CV19" s="84"/>
      <c r="CW19" s="84"/>
      <c r="CX19" s="84"/>
      <c r="CY19" s="85"/>
      <c r="CZ19" s="230"/>
      <c r="DA19" s="84"/>
      <c r="DB19" s="84"/>
      <c r="DC19" s="84"/>
      <c r="DD19" s="85"/>
      <c r="DE19" s="230"/>
      <c r="DF19" s="84"/>
      <c r="DG19" s="84"/>
      <c r="DH19" s="84"/>
      <c r="DI19" s="85"/>
      <c r="DJ19" s="230"/>
      <c r="DK19" s="84"/>
      <c r="DL19" s="84"/>
      <c r="DM19" s="84"/>
      <c r="DN19" s="85"/>
      <c r="DO19" s="230"/>
      <c r="DP19" s="84"/>
      <c r="DQ19" s="84"/>
      <c r="DR19" s="84"/>
      <c r="DS19" s="85"/>
      <c r="DT19" s="230"/>
      <c r="DU19" s="84"/>
      <c r="DV19" s="84"/>
      <c r="DW19" s="84"/>
      <c r="DX19" s="85"/>
      <c r="DY19" s="230"/>
      <c r="DZ19" s="84"/>
      <c r="EA19" s="84"/>
      <c r="EB19" s="84"/>
      <c r="EC19" s="85"/>
      <c r="ED19" s="230"/>
      <c r="EE19" s="84"/>
      <c r="EF19" s="84"/>
      <c r="EG19" s="84"/>
      <c r="EH19" s="85"/>
      <c r="EI19" s="230"/>
      <c r="EJ19" s="84"/>
      <c r="EK19" s="84"/>
      <c r="EL19" s="84"/>
      <c r="EM19" s="85"/>
      <c r="EN19" s="230"/>
      <c r="EO19" s="84"/>
      <c r="EP19" s="84"/>
      <c r="EQ19" s="84"/>
      <c r="ER19" s="85"/>
      <c r="ES19" s="230"/>
      <c r="ET19" s="84"/>
      <c r="EU19" s="84"/>
      <c r="EV19" s="84"/>
      <c r="EW19" s="85"/>
      <c r="EX19" s="237"/>
      <c r="EY19" s="133"/>
      <c r="EZ19" s="133"/>
      <c r="FA19" s="133"/>
      <c r="FB19" s="133"/>
      <c r="FC19" s="133"/>
      <c r="FD19" s="133"/>
      <c r="FE19" s="134"/>
    </row>
    <row r="20" spans="1:161" s="12" customFormat="1" ht="27.75" customHeight="1">
      <c r="A20" s="16"/>
      <c r="B20" s="133" t="s">
        <v>155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  <c r="R20" s="130"/>
      <c r="S20" s="131"/>
      <c r="T20" s="131"/>
      <c r="U20" s="131"/>
      <c r="V20" s="131"/>
      <c r="W20" s="132"/>
      <c r="X20" s="130" t="s">
        <v>102</v>
      </c>
      <c r="Y20" s="131"/>
      <c r="Z20" s="131"/>
      <c r="AA20" s="131"/>
      <c r="AB20" s="131"/>
      <c r="AC20" s="131"/>
      <c r="AD20" s="131"/>
      <c r="AE20" s="131"/>
      <c r="AF20" s="131"/>
      <c r="AG20" s="132"/>
      <c r="AH20" s="234">
        <f>AW20+CP20+DT20</f>
        <v>99710.92787</v>
      </c>
      <c r="AI20" s="84"/>
      <c r="AJ20" s="84"/>
      <c r="AK20" s="84"/>
      <c r="AL20" s="85"/>
      <c r="AM20" s="234">
        <f>BB20+CU20+DY20</f>
        <v>95340.58767</v>
      </c>
      <c r="AN20" s="84"/>
      <c r="AO20" s="84"/>
      <c r="AP20" s="84"/>
      <c r="AQ20" s="85"/>
      <c r="AR20" s="230">
        <f>100-AM20/AH20*100</f>
        <v>4.383010261119949</v>
      </c>
      <c r="AS20" s="84"/>
      <c r="AT20" s="84"/>
      <c r="AU20" s="84"/>
      <c r="AV20" s="85"/>
      <c r="AW20" s="234">
        <f>AW21+AW26+AW29+AW33+AW34</f>
        <v>69696.71042</v>
      </c>
      <c r="AX20" s="235"/>
      <c r="AY20" s="235"/>
      <c r="AZ20" s="235"/>
      <c r="BA20" s="236"/>
      <c r="BB20" s="234">
        <f>BB21+BB26+BB29+BB33+BB34</f>
        <v>68685.64873</v>
      </c>
      <c r="BC20" s="235"/>
      <c r="BD20" s="235"/>
      <c r="BE20" s="235"/>
      <c r="BF20" s="236"/>
      <c r="BG20" s="230">
        <f>100-BB20/AW20*100</f>
        <v>1.4506591256706827</v>
      </c>
      <c r="BH20" s="84"/>
      <c r="BI20" s="84"/>
      <c r="BJ20" s="84"/>
      <c r="BK20" s="85"/>
      <c r="BL20" s="230"/>
      <c r="BM20" s="84"/>
      <c r="BN20" s="84"/>
      <c r="BO20" s="84"/>
      <c r="BP20" s="85"/>
      <c r="BQ20" s="230"/>
      <c r="BR20" s="84"/>
      <c r="BS20" s="84"/>
      <c r="BT20" s="84"/>
      <c r="BU20" s="85"/>
      <c r="BV20" s="230"/>
      <c r="BW20" s="84"/>
      <c r="BX20" s="84"/>
      <c r="BY20" s="84"/>
      <c r="BZ20" s="85"/>
      <c r="CA20" s="230"/>
      <c r="CB20" s="84"/>
      <c r="CC20" s="84"/>
      <c r="CD20" s="84"/>
      <c r="CE20" s="85"/>
      <c r="CF20" s="230"/>
      <c r="CG20" s="84"/>
      <c r="CH20" s="84"/>
      <c r="CI20" s="84"/>
      <c r="CJ20" s="85"/>
      <c r="CK20" s="230"/>
      <c r="CL20" s="84"/>
      <c r="CM20" s="84"/>
      <c r="CN20" s="84"/>
      <c r="CO20" s="85"/>
      <c r="CP20" s="234">
        <f>CP21+CP26+CP34</f>
        <v>12527.23438</v>
      </c>
      <c r="CQ20" s="235"/>
      <c r="CR20" s="235"/>
      <c r="CS20" s="235"/>
      <c r="CT20" s="236"/>
      <c r="CU20" s="234">
        <f>CU21+CU26+CU34</f>
        <v>12527.23438</v>
      </c>
      <c r="CV20" s="235"/>
      <c r="CW20" s="235"/>
      <c r="CX20" s="235"/>
      <c r="CY20" s="236"/>
      <c r="CZ20" s="230">
        <f>100-CU20/CP20*100</f>
        <v>0</v>
      </c>
      <c r="DA20" s="84"/>
      <c r="DB20" s="84"/>
      <c r="DC20" s="84"/>
      <c r="DD20" s="85"/>
      <c r="DE20" s="230"/>
      <c r="DF20" s="84"/>
      <c r="DG20" s="84"/>
      <c r="DH20" s="84"/>
      <c r="DI20" s="85"/>
      <c r="DJ20" s="230"/>
      <c r="DK20" s="84"/>
      <c r="DL20" s="84"/>
      <c r="DM20" s="84"/>
      <c r="DN20" s="85"/>
      <c r="DO20" s="230"/>
      <c r="DP20" s="84"/>
      <c r="DQ20" s="84"/>
      <c r="DR20" s="84"/>
      <c r="DS20" s="85"/>
      <c r="DT20" s="234">
        <f>DT21+DT26+DT29+DT33+DT34</f>
        <v>17486.98307</v>
      </c>
      <c r="DU20" s="235"/>
      <c r="DV20" s="235"/>
      <c r="DW20" s="235"/>
      <c r="DX20" s="236"/>
      <c r="DY20" s="234">
        <f>DY21+DY26+DY29+DY33+DY34</f>
        <v>14127.70456</v>
      </c>
      <c r="DZ20" s="235"/>
      <c r="EA20" s="235"/>
      <c r="EB20" s="235"/>
      <c r="EC20" s="236"/>
      <c r="ED20" s="230">
        <f>100-DY20/DT20*100</f>
        <v>19.21016619363604</v>
      </c>
      <c r="EE20" s="84"/>
      <c r="EF20" s="84"/>
      <c r="EG20" s="84"/>
      <c r="EH20" s="85"/>
      <c r="EI20" s="230">
        <v>0</v>
      </c>
      <c r="EJ20" s="84"/>
      <c r="EK20" s="84"/>
      <c r="EL20" s="84"/>
      <c r="EM20" s="85"/>
      <c r="EN20" s="230">
        <v>0</v>
      </c>
      <c r="EO20" s="84"/>
      <c r="EP20" s="84"/>
      <c r="EQ20" s="84"/>
      <c r="ER20" s="85"/>
      <c r="ES20" s="230"/>
      <c r="ET20" s="84"/>
      <c r="EU20" s="84"/>
      <c r="EV20" s="84"/>
      <c r="EW20" s="85"/>
      <c r="EX20" s="237"/>
      <c r="EY20" s="133"/>
      <c r="EZ20" s="133"/>
      <c r="FA20" s="133"/>
      <c r="FB20" s="133"/>
      <c r="FC20" s="133"/>
      <c r="FD20" s="133"/>
      <c r="FE20" s="134"/>
    </row>
    <row r="21" spans="1:161" s="12" customFormat="1" ht="12" customHeight="1">
      <c r="A21" s="17"/>
      <c r="B21" s="255" t="s">
        <v>156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6"/>
      <c r="R21" s="240"/>
      <c r="S21" s="241"/>
      <c r="T21" s="241"/>
      <c r="U21" s="241"/>
      <c r="V21" s="241"/>
      <c r="W21" s="242"/>
      <c r="X21" s="240" t="s">
        <v>418</v>
      </c>
      <c r="Y21" s="241"/>
      <c r="Z21" s="241"/>
      <c r="AA21" s="241"/>
      <c r="AB21" s="241"/>
      <c r="AC21" s="241"/>
      <c r="AD21" s="241"/>
      <c r="AE21" s="241"/>
      <c r="AF21" s="241"/>
      <c r="AG21" s="242"/>
      <c r="AH21" s="246">
        <f aca="true" t="shared" si="0" ref="AH21:AH26">AW21+CP21+DT21</f>
        <v>75052.56076</v>
      </c>
      <c r="AI21" s="247"/>
      <c r="AJ21" s="247"/>
      <c r="AK21" s="247"/>
      <c r="AL21" s="248"/>
      <c r="AM21" s="246">
        <f aca="true" t="shared" si="1" ref="AM21:AM26">BB21+CU21+DY21</f>
        <v>71497.23292</v>
      </c>
      <c r="AN21" s="247"/>
      <c r="AO21" s="247"/>
      <c r="AP21" s="247"/>
      <c r="AQ21" s="248"/>
      <c r="AR21" s="246">
        <f>100-AM21/AH21*100</f>
        <v>4.737117300193233</v>
      </c>
      <c r="AS21" s="247"/>
      <c r="AT21" s="247"/>
      <c r="AU21" s="247"/>
      <c r="AV21" s="248"/>
      <c r="AW21" s="257">
        <f>(59943640.22)/1000</f>
        <v>59943.64022</v>
      </c>
      <c r="AX21" s="258"/>
      <c r="AY21" s="258"/>
      <c r="AZ21" s="258"/>
      <c r="BA21" s="259"/>
      <c r="BB21" s="257">
        <f>59460042.1/1000</f>
        <v>59460.0421</v>
      </c>
      <c r="BC21" s="258"/>
      <c r="BD21" s="258"/>
      <c r="BE21" s="258"/>
      <c r="BF21" s="259"/>
      <c r="BG21" s="246">
        <f>100-BB21/AW21*100</f>
        <v>0.8067546752668733</v>
      </c>
      <c r="BH21" s="247"/>
      <c r="BI21" s="247"/>
      <c r="BJ21" s="247"/>
      <c r="BK21" s="248"/>
      <c r="BL21" s="246"/>
      <c r="BM21" s="247"/>
      <c r="BN21" s="247"/>
      <c r="BO21" s="247"/>
      <c r="BP21" s="248"/>
      <c r="BQ21" s="246"/>
      <c r="BR21" s="247"/>
      <c r="BS21" s="247"/>
      <c r="BT21" s="247"/>
      <c r="BU21" s="248"/>
      <c r="BV21" s="246"/>
      <c r="BW21" s="247"/>
      <c r="BX21" s="247"/>
      <c r="BY21" s="247"/>
      <c r="BZ21" s="248"/>
      <c r="CA21" s="246"/>
      <c r="CB21" s="247"/>
      <c r="CC21" s="247"/>
      <c r="CD21" s="247"/>
      <c r="CE21" s="248"/>
      <c r="CF21" s="246"/>
      <c r="CG21" s="247"/>
      <c r="CH21" s="247"/>
      <c r="CI21" s="247"/>
      <c r="CJ21" s="248"/>
      <c r="CK21" s="246"/>
      <c r="CL21" s="247"/>
      <c r="CM21" s="247"/>
      <c r="CN21" s="247"/>
      <c r="CO21" s="248"/>
      <c r="CP21" s="257">
        <f>1580754.06/1000</f>
        <v>1580.75406</v>
      </c>
      <c r="CQ21" s="258"/>
      <c r="CR21" s="258"/>
      <c r="CS21" s="258"/>
      <c r="CT21" s="259"/>
      <c r="CU21" s="257">
        <f>1580754.06/1000</f>
        <v>1580.75406</v>
      </c>
      <c r="CV21" s="258"/>
      <c r="CW21" s="258"/>
      <c r="CX21" s="258"/>
      <c r="CY21" s="259"/>
      <c r="CZ21" s="246">
        <v>0</v>
      </c>
      <c r="DA21" s="247"/>
      <c r="DB21" s="247"/>
      <c r="DC21" s="247"/>
      <c r="DD21" s="248"/>
      <c r="DE21" s="246"/>
      <c r="DF21" s="247"/>
      <c r="DG21" s="247"/>
      <c r="DH21" s="247"/>
      <c r="DI21" s="248"/>
      <c r="DJ21" s="246"/>
      <c r="DK21" s="247"/>
      <c r="DL21" s="247"/>
      <c r="DM21" s="247"/>
      <c r="DN21" s="248"/>
      <c r="DO21" s="246"/>
      <c r="DP21" s="247"/>
      <c r="DQ21" s="247"/>
      <c r="DR21" s="247"/>
      <c r="DS21" s="248"/>
      <c r="DT21" s="257">
        <f>13528166.48/1000</f>
        <v>13528.16648</v>
      </c>
      <c r="DU21" s="258"/>
      <c r="DV21" s="258"/>
      <c r="DW21" s="258"/>
      <c r="DX21" s="259"/>
      <c r="DY21" s="257">
        <f>10456436.76/1000</f>
        <v>10456.43676</v>
      </c>
      <c r="DZ21" s="258"/>
      <c r="EA21" s="258"/>
      <c r="EB21" s="258"/>
      <c r="EC21" s="259"/>
      <c r="ED21" s="246">
        <f>100-DY21/DT21*100</f>
        <v>22.706179174696246</v>
      </c>
      <c r="EE21" s="247"/>
      <c r="EF21" s="247"/>
      <c r="EG21" s="247"/>
      <c r="EH21" s="248"/>
      <c r="EI21" s="246">
        <v>0</v>
      </c>
      <c r="EJ21" s="247"/>
      <c r="EK21" s="247"/>
      <c r="EL21" s="247"/>
      <c r="EM21" s="248"/>
      <c r="EN21" s="246">
        <v>0</v>
      </c>
      <c r="EO21" s="247"/>
      <c r="EP21" s="247"/>
      <c r="EQ21" s="247"/>
      <c r="ER21" s="248"/>
      <c r="ES21" s="246"/>
      <c r="ET21" s="247"/>
      <c r="EU21" s="247"/>
      <c r="EV21" s="247"/>
      <c r="EW21" s="248"/>
      <c r="EX21" s="153"/>
      <c r="EY21" s="154"/>
      <c r="EZ21" s="154"/>
      <c r="FA21" s="154"/>
      <c r="FB21" s="154"/>
      <c r="FC21" s="154"/>
      <c r="FD21" s="154"/>
      <c r="FE21" s="155"/>
    </row>
    <row r="22" spans="1:161" s="12" customFormat="1" ht="27.75" customHeight="1">
      <c r="A22" s="18"/>
      <c r="B22" s="263" t="s">
        <v>157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4"/>
      <c r="R22" s="243"/>
      <c r="S22" s="244"/>
      <c r="T22" s="244"/>
      <c r="U22" s="244"/>
      <c r="V22" s="244"/>
      <c r="W22" s="245"/>
      <c r="X22" s="243"/>
      <c r="Y22" s="244"/>
      <c r="Z22" s="244"/>
      <c r="AA22" s="244"/>
      <c r="AB22" s="244"/>
      <c r="AC22" s="244"/>
      <c r="AD22" s="244"/>
      <c r="AE22" s="244"/>
      <c r="AF22" s="244"/>
      <c r="AG22" s="245"/>
      <c r="AH22" s="249">
        <f t="shared" si="0"/>
        <v>0</v>
      </c>
      <c r="AI22" s="250"/>
      <c r="AJ22" s="250"/>
      <c r="AK22" s="250"/>
      <c r="AL22" s="251"/>
      <c r="AM22" s="249">
        <f t="shared" si="1"/>
        <v>0</v>
      </c>
      <c r="AN22" s="250"/>
      <c r="AO22" s="250"/>
      <c r="AP22" s="250"/>
      <c r="AQ22" s="251"/>
      <c r="AR22" s="249" t="e">
        <f>100-AM22/AH22*100</f>
        <v>#DIV/0!</v>
      </c>
      <c r="AS22" s="250"/>
      <c r="AT22" s="250"/>
      <c r="AU22" s="250"/>
      <c r="AV22" s="251"/>
      <c r="AW22" s="260"/>
      <c r="AX22" s="261"/>
      <c r="AY22" s="261"/>
      <c r="AZ22" s="261"/>
      <c r="BA22" s="262"/>
      <c r="BB22" s="260"/>
      <c r="BC22" s="261"/>
      <c r="BD22" s="261"/>
      <c r="BE22" s="261"/>
      <c r="BF22" s="262"/>
      <c r="BG22" s="249" t="e">
        <f>100-BB22/AW22*100</f>
        <v>#DIV/0!</v>
      </c>
      <c r="BH22" s="250"/>
      <c r="BI22" s="250"/>
      <c r="BJ22" s="250"/>
      <c r="BK22" s="251"/>
      <c r="BL22" s="249"/>
      <c r="BM22" s="250"/>
      <c r="BN22" s="250"/>
      <c r="BO22" s="250"/>
      <c r="BP22" s="251"/>
      <c r="BQ22" s="249"/>
      <c r="BR22" s="250"/>
      <c r="BS22" s="250"/>
      <c r="BT22" s="250"/>
      <c r="BU22" s="251"/>
      <c r="BV22" s="249"/>
      <c r="BW22" s="250"/>
      <c r="BX22" s="250"/>
      <c r="BY22" s="250"/>
      <c r="BZ22" s="251"/>
      <c r="CA22" s="249"/>
      <c r="CB22" s="250"/>
      <c r="CC22" s="250"/>
      <c r="CD22" s="250"/>
      <c r="CE22" s="251"/>
      <c r="CF22" s="249"/>
      <c r="CG22" s="250"/>
      <c r="CH22" s="250"/>
      <c r="CI22" s="250"/>
      <c r="CJ22" s="251"/>
      <c r="CK22" s="249"/>
      <c r="CL22" s="250"/>
      <c r="CM22" s="250"/>
      <c r="CN22" s="250"/>
      <c r="CO22" s="251"/>
      <c r="CP22" s="260"/>
      <c r="CQ22" s="261"/>
      <c r="CR22" s="261"/>
      <c r="CS22" s="261"/>
      <c r="CT22" s="262"/>
      <c r="CU22" s="260"/>
      <c r="CV22" s="261"/>
      <c r="CW22" s="261"/>
      <c r="CX22" s="261"/>
      <c r="CY22" s="262"/>
      <c r="CZ22" s="249"/>
      <c r="DA22" s="250"/>
      <c r="DB22" s="250"/>
      <c r="DC22" s="250"/>
      <c r="DD22" s="251"/>
      <c r="DE22" s="249"/>
      <c r="DF22" s="250"/>
      <c r="DG22" s="250"/>
      <c r="DH22" s="250"/>
      <c r="DI22" s="251"/>
      <c r="DJ22" s="249"/>
      <c r="DK22" s="250"/>
      <c r="DL22" s="250"/>
      <c r="DM22" s="250"/>
      <c r="DN22" s="251"/>
      <c r="DO22" s="249"/>
      <c r="DP22" s="250"/>
      <c r="DQ22" s="250"/>
      <c r="DR22" s="250"/>
      <c r="DS22" s="251"/>
      <c r="DT22" s="260"/>
      <c r="DU22" s="261"/>
      <c r="DV22" s="261"/>
      <c r="DW22" s="261"/>
      <c r="DX22" s="262"/>
      <c r="DY22" s="260"/>
      <c r="DZ22" s="261"/>
      <c r="EA22" s="261"/>
      <c r="EB22" s="261"/>
      <c r="EC22" s="262"/>
      <c r="ED22" s="249" t="e">
        <f>100-DY22/DT22*100</f>
        <v>#DIV/0!</v>
      </c>
      <c r="EE22" s="250"/>
      <c r="EF22" s="250"/>
      <c r="EG22" s="250"/>
      <c r="EH22" s="251"/>
      <c r="EI22" s="249"/>
      <c r="EJ22" s="250"/>
      <c r="EK22" s="250"/>
      <c r="EL22" s="250"/>
      <c r="EM22" s="251"/>
      <c r="EN22" s="249"/>
      <c r="EO22" s="250"/>
      <c r="EP22" s="250"/>
      <c r="EQ22" s="250"/>
      <c r="ER22" s="251"/>
      <c r="ES22" s="249"/>
      <c r="ET22" s="250"/>
      <c r="EU22" s="250"/>
      <c r="EV22" s="250"/>
      <c r="EW22" s="251"/>
      <c r="EX22" s="159"/>
      <c r="EY22" s="160"/>
      <c r="EZ22" s="160"/>
      <c r="FA22" s="160"/>
      <c r="FB22" s="160"/>
      <c r="FC22" s="160"/>
      <c r="FD22" s="160"/>
      <c r="FE22" s="161"/>
    </row>
    <row r="23" spans="1:161" s="12" customFormat="1" ht="12.75">
      <c r="A23" s="17"/>
      <c r="B23" s="238" t="s">
        <v>158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240"/>
      <c r="S23" s="241"/>
      <c r="T23" s="241"/>
      <c r="U23" s="241"/>
      <c r="V23" s="241"/>
      <c r="W23" s="242"/>
      <c r="X23" s="240" t="s">
        <v>425</v>
      </c>
      <c r="Y23" s="241"/>
      <c r="Z23" s="241"/>
      <c r="AA23" s="241"/>
      <c r="AB23" s="241"/>
      <c r="AC23" s="241"/>
      <c r="AD23" s="241"/>
      <c r="AE23" s="241"/>
      <c r="AF23" s="241"/>
      <c r="AG23" s="242"/>
      <c r="AH23" s="246">
        <f t="shared" si="0"/>
        <v>75051.34947</v>
      </c>
      <c r="AI23" s="247"/>
      <c r="AJ23" s="247"/>
      <c r="AK23" s="247"/>
      <c r="AL23" s="248"/>
      <c r="AM23" s="246">
        <f t="shared" si="1"/>
        <v>71496.02163</v>
      </c>
      <c r="AN23" s="247"/>
      <c r="AO23" s="247"/>
      <c r="AP23" s="247"/>
      <c r="AQ23" s="248"/>
      <c r="AR23" s="246">
        <f>100-AM23/AH23*100</f>
        <v>4.737193754818705</v>
      </c>
      <c r="AS23" s="247"/>
      <c r="AT23" s="247"/>
      <c r="AU23" s="247"/>
      <c r="AV23" s="248"/>
      <c r="AW23" s="257">
        <f>(59943640.22-1211.29)/1000</f>
        <v>59942.42893</v>
      </c>
      <c r="AX23" s="258"/>
      <c r="AY23" s="258"/>
      <c r="AZ23" s="258"/>
      <c r="BA23" s="259"/>
      <c r="BB23" s="257">
        <f>(59460042.1-1211.29)/1000</f>
        <v>59458.83081</v>
      </c>
      <c r="BC23" s="258"/>
      <c r="BD23" s="258"/>
      <c r="BE23" s="258"/>
      <c r="BF23" s="259"/>
      <c r="BG23" s="246">
        <f>100-BB23/AW23*100</f>
        <v>0.8067709778072896</v>
      </c>
      <c r="BH23" s="247"/>
      <c r="BI23" s="247"/>
      <c r="BJ23" s="247"/>
      <c r="BK23" s="248"/>
      <c r="BL23" s="246"/>
      <c r="BM23" s="247"/>
      <c r="BN23" s="247"/>
      <c r="BO23" s="247"/>
      <c r="BP23" s="248"/>
      <c r="BQ23" s="246"/>
      <c r="BR23" s="247"/>
      <c r="BS23" s="247"/>
      <c r="BT23" s="247"/>
      <c r="BU23" s="248"/>
      <c r="BV23" s="246"/>
      <c r="BW23" s="247"/>
      <c r="BX23" s="247"/>
      <c r="BY23" s="247"/>
      <c r="BZ23" s="248"/>
      <c r="CA23" s="246"/>
      <c r="CB23" s="247"/>
      <c r="CC23" s="247"/>
      <c r="CD23" s="247"/>
      <c r="CE23" s="248"/>
      <c r="CF23" s="246"/>
      <c r="CG23" s="247"/>
      <c r="CH23" s="247"/>
      <c r="CI23" s="247"/>
      <c r="CJ23" s="248"/>
      <c r="CK23" s="246"/>
      <c r="CL23" s="247"/>
      <c r="CM23" s="247"/>
      <c r="CN23" s="247"/>
      <c r="CO23" s="248"/>
      <c r="CP23" s="257">
        <f>1580754.06/1000</f>
        <v>1580.75406</v>
      </c>
      <c r="CQ23" s="258"/>
      <c r="CR23" s="258"/>
      <c r="CS23" s="258"/>
      <c r="CT23" s="259"/>
      <c r="CU23" s="257">
        <f>1580754.06/1000</f>
        <v>1580.75406</v>
      </c>
      <c r="CV23" s="258"/>
      <c r="CW23" s="258"/>
      <c r="CX23" s="258"/>
      <c r="CY23" s="259"/>
      <c r="CZ23" s="246">
        <v>0</v>
      </c>
      <c r="DA23" s="247"/>
      <c r="DB23" s="247"/>
      <c r="DC23" s="247"/>
      <c r="DD23" s="248"/>
      <c r="DE23" s="246"/>
      <c r="DF23" s="247"/>
      <c r="DG23" s="247"/>
      <c r="DH23" s="247"/>
      <c r="DI23" s="248"/>
      <c r="DJ23" s="246"/>
      <c r="DK23" s="247"/>
      <c r="DL23" s="247"/>
      <c r="DM23" s="247"/>
      <c r="DN23" s="248"/>
      <c r="DO23" s="246"/>
      <c r="DP23" s="247"/>
      <c r="DQ23" s="247"/>
      <c r="DR23" s="247"/>
      <c r="DS23" s="248"/>
      <c r="DT23" s="257">
        <f>13528166.48/1000</f>
        <v>13528.16648</v>
      </c>
      <c r="DU23" s="258"/>
      <c r="DV23" s="258"/>
      <c r="DW23" s="258"/>
      <c r="DX23" s="259"/>
      <c r="DY23" s="257">
        <f>10456436.76/1000</f>
        <v>10456.43676</v>
      </c>
      <c r="DZ23" s="258"/>
      <c r="EA23" s="258"/>
      <c r="EB23" s="258"/>
      <c r="EC23" s="259"/>
      <c r="ED23" s="246">
        <f>100-DY23/DT23*100</f>
        <v>22.706179174696246</v>
      </c>
      <c r="EE23" s="247"/>
      <c r="EF23" s="247"/>
      <c r="EG23" s="247"/>
      <c r="EH23" s="248"/>
      <c r="EI23" s="246">
        <v>0</v>
      </c>
      <c r="EJ23" s="247"/>
      <c r="EK23" s="247"/>
      <c r="EL23" s="247"/>
      <c r="EM23" s="248"/>
      <c r="EN23" s="246">
        <v>0</v>
      </c>
      <c r="EO23" s="247"/>
      <c r="EP23" s="247"/>
      <c r="EQ23" s="247"/>
      <c r="ER23" s="248"/>
      <c r="ES23" s="246"/>
      <c r="ET23" s="247"/>
      <c r="EU23" s="247"/>
      <c r="EV23" s="247"/>
      <c r="EW23" s="248"/>
      <c r="EX23" s="153"/>
      <c r="EY23" s="154"/>
      <c r="EZ23" s="154"/>
      <c r="FA23" s="154"/>
      <c r="FB23" s="154"/>
      <c r="FC23" s="154"/>
      <c r="FD23" s="154"/>
      <c r="FE23" s="155"/>
    </row>
    <row r="24" spans="1:161" s="12" customFormat="1" ht="54.75" customHeight="1">
      <c r="A24" s="18"/>
      <c r="B24" s="265" t="s">
        <v>159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6"/>
      <c r="R24" s="243"/>
      <c r="S24" s="244"/>
      <c r="T24" s="244"/>
      <c r="U24" s="244"/>
      <c r="V24" s="244"/>
      <c r="W24" s="245"/>
      <c r="X24" s="243"/>
      <c r="Y24" s="244"/>
      <c r="Z24" s="244"/>
      <c r="AA24" s="244"/>
      <c r="AB24" s="244"/>
      <c r="AC24" s="244"/>
      <c r="AD24" s="244"/>
      <c r="AE24" s="244"/>
      <c r="AF24" s="244"/>
      <c r="AG24" s="245"/>
      <c r="AH24" s="249">
        <f t="shared" si="0"/>
        <v>0</v>
      </c>
      <c r="AI24" s="250"/>
      <c r="AJ24" s="250"/>
      <c r="AK24" s="250"/>
      <c r="AL24" s="251"/>
      <c r="AM24" s="249">
        <f t="shared" si="1"/>
        <v>0</v>
      </c>
      <c r="AN24" s="250"/>
      <c r="AO24" s="250"/>
      <c r="AP24" s="250"/>
      <c r="AQ24" s="251"/>
      <c r="AR24" s="249" t="e">
        <f>100-AM24/AH24*100</f>
        <v>#DIV/0!</v>
      </c>
      <c r="AS24" s="250"/>
      <c r="AT24" s="250"/>
      <c r="AU24" s="250"/>
      <c r="AV24" s="251"/>
      <c r="AW24" s="260"/>
      <c r="AX24" s="261"/>
      <c r="AY24" s="261"/>
      <c r="AZ24" s="261"/>
      <c r="BA24" s="262"/>
      <c r="BB24" s="260"/>
      <c r="BC24" s="261"/>
      <c r="BD24" s="261"/>
      <c r="BE24" s="261"/>
      <c r="BF24" s="262"/>
      <c r="BG24" s="249" t="e">
        <f>100-BB24/AW24*100</f>
        <v>#DIV/0!</v>
      </c>
      <c r="BH24" s="250"/>
      <c r="BI24" s="250"/>
      <c r="BJ24" s="250"/>
      <c r="BK24" s="251"/>
      <c r="BL24" s="249"/>
      <c r="BM24" s="250"/>
      <c r="BN24" s="250"/>
      <c r="BO24" s="250"/>
      <c r="BP24" s="251"/>
      <c r="BQ24" s="249"/>
      <c r="BR24" s="250"/>
      <c r="BS24" s="250"/>
      <c r="BT24" s="250"/>
      <c r="BU24" s="251"/>
      <c r="BV24" s="249"/>
      <c r="BW24" s="250"/>
      <c r="BX24" s="250"/>
      <c r="BY24" s="250"/>
      <c r="BZ24" s="251"/>
      <c r="CA24" s="249"/>
      <c r="CB24" s="250"/>
      <c r="CC24" s="250"/>
      <c r="CD24" s="250"/>
      <c r="CE24" s="251"/>
      <c r="CF24" s="249"/>
      <c r="CG24" s="250"/>
      <c r="CH24" s="250"/>
      <c r="CI24" s="250"/>
      <c r="CJ24" s="251"/>
      <c r="CK24" s="249"/>
      <c r="CL24" s="250"/>
      <c r="CM24" s="250"/>
      <c r="CN24" s="250"/>
      <c r="CO24" s="251"/>
      <c r="CP24" s="260"/>
      <c r="CQ24" s="261"/>
      <c r="CR24" s="261"/>
      <c r="CS24" s="261"/>
      <c r="CT24" s="262"/>
      <c r="CU24" s="260"/>
      <c r="CV24" s="261"/>
      <c r="CW24" s="261"/>
      <c r="CX24" s="261"/>
      <c r="CY24" s="262"/>
      <c r="CZ24" s="249"/>
      <c r="DA24" s="250"/>
      <c r="DB24" s="250"/>
      <c r="DC24" s="250"/>
      <c r="DD24" s="251"/>
      <c r="DE24" s="249"/>
      <c r="DF24" s="250"/>
      <c r="DG24" s="250"/>
      <c r="DH24" s="250"/>
      <c r="DI24" s="251"/>
      <c r="DJ24" s="249"/>
      <c r="DK24" s="250"/>
      <c r="DL24" s="250"/>
      <c r="DM24" s="250"/>
      <c r="DN24" s="251"/>
      <c r="DO24" s="249"/>
      <c r="DP24" s="250"/>
      <c r="DQ24" s="250"/>
      <c r="DR24" s="250"/>
      <c r="DS24" s="251"/>
      <c r="DT24" s="260"/>
      <c r="DU24" s="261"/>
      <c r="DV24" s="261"/>
      <c r="DW24" s="261"/>
      <c r="DX24" s="262"/>
      <c r="DY24" s="260"/>
      <c r="DZ24" s="261"/>
      <c r="EA24" s="261"/>
      <c r="EB24" s="261"/>
      <c r="EC24" s="262"/>
      <c r="ED24" s="249" t="e">
        <f>100-DY24/DT24*100</f>
        <v>#DIV/0!</v>
      </c>
      <c r="EE24" s="250"/>
      <c r="EF24" s="250"/>
      <c r="EG24" s="250"/>
      <c r="EH24" s="251"/>
      <c r="EI24" s="249"/>
      <c r="EJ24" s="250"/>
      <c r="EK24" s="250"/>
      <c r="EL24" s="250"/>
      <c r="EM24" s="251"/>
      <c r="EN24" s="249"/>
      <c r="EO24" s="250"/>
      <c r="EP24" s="250"/>
      <c r="EQ24" s="250"/>
      <c r="ER24" s="251"/>
      <c r="ES24" s="249"/>
      <c r="ET24" s="250"/>
      <c r="EU24" s="250"/>
      <c r="EV24" s="250"/>
      <c r="EW24" s="251"/>
      <c r="EX24" s="159"/>
      <c r="EY24" s="160"/>
      <c r="EZ24" s="160"/>
      <c r="FA24" s="160"/>
      <c r="FB24" s="160"/>
      <c r="FC24" s="160"/>
      <c r="FD24" s="160"/>
      <c r="FE24" s="161"/>
    </row>
    <row r="25" spans="1:161" s="2" customFormat="1" ht="12.75" customHeight="1" hidden="1">
      <c r="A25" s="16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  <c r="R25" s="130"/>
      <c r="S25" s="131"/>
      <c r="T25" s="131"/>
      <c r="U25" s="131"/>
      <c r="V25" s="131"/>
      <c r="W25" s="132"/>
      <c r="X25" s="130"/>
      <c r="Y25" s="131"/>
      <c r="Z25" s="131"/>
      <c r="AA25" s="131"/>
      <c r="AB25" s="131"/>
      <c r="AC25" s="131"/>
      <c r="AD25" s="131"/>
      <c r="AE25" s="131"/>
      <c r="AF25" s="131"/>
      <c r="AG25" s="132"/>
      <c r="AH25" s="230">
        <f t="shared" si="0"/>
        <v>0</v>
      </c>
      <c r="AI25" s="84"/>
      <c r="AJ25" s="84"/>
      <c r="AK25" s="84"/>
      <c r="AL25" s="85"/>
      <c r="AM25" s="230">
        <f t="shared" si="1"/>
        <v>0</v>
      </c>
      <c r="AN25" s="84"/>
      <c r="AO25" s="84"/>
      <c r="AP25" s="84"/>
      <c r="AQ25" s="85"/>
      <c r="AR25" s="230"/>
      <c r="AS25" s="84"/>
      <c r="AT25" s="84"/>
      <c r="AU25" s="84"/>
      <c r="AV25" s="85"/>
      <c r="AW25" s="230"/>
      <c r="AX25" s="84"/>
      <c r="AY25" s="84"/>
      <c r="AZ25" s="84"/>
      <c r="BA25" s="85"/>
      <c r="BB25" s="230"/>
      <c r="BC25" s="84"/>
      <c r="BD25" s="84"/>
      <c r="BE25" s="84"/>
      <c r="BF25" s="85"/>
      <c r="BG25" s="230"/>
      <c r="BH25" s="84"/>
      <c r="BI25" s="84"/>
      <c r="BJ25" s="84"/>
      <c r="BK25" s="85"/>
      <c r="BL25" s="230"/>
      <c r="BM25" s="84"/>
      <c r="BN25" s="84"/>
      <c r="BO25" s="84"/>
      <c r="BP25" s="85"/>
      <c r="BQ25" s="230"/>
      <c r="BR25" s="84"/>
      <c r="BS25" s="84"/>
      <c r="BT25" s="84"/>
      <c r="BU25" s="85"/>
      <c r="BV25" s="230"/>
      <c r="BW25" s="84"/>
      <c r="BX25" s="84"/>
      <c r="BY25" s="84"/>
      <c r="BZ25" s="85"/>
      <c r="CA25" s="230"/>
      <c r="CB25" s="84"/>
      <c r="CC25" s="84"/>
      <c r="CD25" s="84"/>
      <c r="CE25" s="85"/>
      <c r="CF25" s="230"/>
      <c r="CG25" s="84"/>
      <c r="CH25" s="84"/>
      <c r="CI25" s="84"/>
      <c r="CJ25" s="85"/>
      <c r="CK25" s="230"/>
      <c r="CL25" s="84"/>
      <c r="CM25" s="84"/>
      <c r="CN25" s="84"/>
      <c r="CO25" s="85"/>
      <c r="CP25" s="246">
        <v>0</v>
      </c>
      <c r="CQ25" s="247"/>
      <c r="CR25" s="247"/>
      <c r="CS25" s="247"/>
      <c r="CT25" s="248"/>
      <c r="CU25" s="246">
        <v>0</v>
      </c>
      <c r="CV25" s="247"/>
      <c r="CW25" s="247"/>
      <c r="CX25" s="247"/>
      <c r="CY25" s="248"/>
      <c r="CZ25" s="230"/>
      <c r="DA25" s="84"/>
      <c r="DB25" s="84"/>
      <c r="DC25" s="84"/>
      <c r="DD25" s="85"/>
      <c r="DE25" s="230"/>
      <c r="DF25" s="84"/>
      <c r="DG25" s="84"/>
      <c r="DH25" s="84"/>
      <c r="DI25" s="85"/>
      <c r="DJ25" s="230"/>
      <c r="DK25" s="84"/>
      <c r="DL25" s="84"/>
      <c r="DM25" s="84"/>
      <c r="DN25" s="85"/>
      <c r="DO25" s="230"/>
      <c r="DP25" s="84"/>
      <c r="DQ25" s="84"/>
      <c r="DR25" s="84"/>
      <c r="DS25" s="85"/>
      <c r="DT25" s="230"/>
      <c r="DU25" s="84"/>
      <c r="DV25" s="84"/>
      <c r="DW25" s="84"/>
      <c r="DX25" s="85"/>
      <c r="DY25" s="230"/>
      <c r="DZ25" s="84"/>
      <c r="EA25" s="84"/>
      <c r="EB25" s="84"/>
      <c r="EC25" s="85"/>
      <c r="ED25" s="230"/>
      <c r="EE25" s="84"/>
      <c r="EF25" s="84"/>
      <c r="EG25" s="84"/>
      <c r="EH25" s="85"/>
      <c r="EI25" s="230"/>
      <c r="EJ25" s="84"/>
      <c r="EK25" s="84"/>
      <c r="EL25" s="84"/>
      <c r="EM25" s="85"/>
      <c r="EN25" s="230"/>
      <c r="EO25" s="84"/>
      <c r="EP25" s="84"/>
      <c r="EQ25" s="84"/>
      <c r="ER25" s="85"/>
      <c r="ES25" s="230"/>
      <c r="ET25" s="84"/>
      <c r="EU25" s="84"/>
      <c r="EV25" s="84"/>
      <c r="EW25" s="85"/>
      <c r="EX25" s="237"/>
      <c r="EY25" s="133"/>
      <c r="EZ25" s="133"/>
      <c r="FA25" s="133"/>
      <c r="FB25" s="133"/>
      <c r="FC25" s="133"/>
      <c r="FD25" s="133"/>
      <c r="FE25" s="134"/>
    </row>
    <row r="26" spans="1:161" s="12" customFormat="1" ht="51" customHeight="1" hidden="1">
      <c r="A26" s="16"/>
      <c r="B26" s="133" t="s">
        <v>160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  <c r="R26" s="130"/>
      <c r="S26" s="131"/>
      <c r="T26" s="131"/>
      <c r="U26" s="131"/>
      <c r="V26" s="131"/>
      <c r="W26" s="132"/>
      <c r="X26" s="130" t="s">
        <v>419</v>
      </c>
      <c r="Y26" s="131"/>
      <c r="Z26" s="131"/>
      <c r="AA26" s="131"/>
      <c r="AB26" s="131"/>
      <c r="AC26" s="131"/>
      <c r="AD26" s="131"/>
      <c r="AE26" s="131"/>
      <c r="AF26" s="131"/>
      <c r="AG26" s="132"/>
      <c r="AH26" s="234">
        <f t="shared" si="0"/>
        <v>0</v>
      </c>
      <c r="AI26" s="235"/>
      <c r="AJ26" s="235"/>
      <c r="AK26" s="235"/>
      <c r="AL26" s="236"/>
      <c r="AM26" s="234">
        <f t="shared" si="1"/>
        <v>0</v>
      </c>
      <c r="AN26" s="235"/>
      <c r="AO26" s="235"/>
      <c r="AP26" s="235"/>
      <c r="AQ26" s="236"/>
      <c r="AR26" s="230" t="e">
        <f>100-AM26/AH26*100</f>
        <v>#DIV/0!</v>
      </c>
      <c r="AS26" s="84"/>
      <c r="AT26" s="84"/>
      <c r="AU26" s="84"/>
      <c r="AV26" s="85"/>
      <c r="AW26" s="230">
        <v>0</v>
      </c>
      <c r="AX26" s="84"/>
      <c r="AY26" s="84"/>
      <c r="AZ26" s="84"/>
      <c r="BA26" s="85"/>
      <c r="BB26" s="230">
        <v>0</v>
      </c>
      <c r="BC26" s="84"/>
      <c r="BD26" s="84"/>
      <c r="BE26" s="84"/>
      <c r="BF26" s="85"/>
      <c r="BG26" s="230"/>
      <c r="BH26" s="84"/>
      <c r="BI26" s="84"/>
      <c r="BJ26" s="84"/>
      <c r="BK26" s="85"/>
      <c r="BL26" s="230"/>
      <c r="BM26" s="84"/>
      <c r="BN26" s="84"/>
      <c r="BO26" s="84"/>
      <c r="BP26" s="85"/>
      <c r="BQ26" s="230"/>
      <c r="BR26" s="84"/>
      <c r="BS26" s="84"/>
      <c r="BT26" s="84"/>
      <c r="BU26" s="85"/>
      <c r="BV26" s="230"/>
      <c r="BW26" s="84"/>
      <c r="BX26" s="84"/>
      <c r="BY26" s="84"/>
      <c r="BZ26" s="85"/>
      <c r="CA26" s="230"/>
      <c r="CB26" s="84"/>
      <c r="CC26" s="84"/>
      <c r="CD26" s="84"/>
      <c r="CE26" s="85"/>
      <c r="CF26" s="230"/>
      <c r="CG26" s="84"/>
      <c r="CH26" s="84"/>
      <c r="CI26" s="84"/>
      <c r="CJ26" s="85"/>
      <c r="CK26" s="230"/>
      <c r="CL26" s="84"/>
      <c r="CM26" s="84"/>
      <c r="CN26" s="84"/>
      <c r="CO26" s="85"/>
      <c r="CP26" s="249"/>
      <c r="CQ26" s="250"/>
      <c r="CR26" s="250"/>
      <c r="CS26" s="250"/>
      <c r="CT26" s="251"/>
      <c r="CU26" s="249"/>
      <c r="CV26" s="250"/>
      <c r="CW26" s="250"/>
      <c r="CX26" s="250"/>
      <c r="CY26" s="251"/>
      <c r="CZ26" s="230"/>
      <c r="DA26" s="84"/>
      <c r="DB26" s="84"/>
      <c r="DC26" s="84"/>
      <c r="DD26" s="85"/>
      <c r="DE26" s="230"/>
      <c r="DF26" s="84"/>
      <c r="DG26" s="84"/>
      <c r="DH26" s="84"/>
      <c r="DI26" s="85"/>
      <c r="DJ26" s="230"/>
      <c r="DK26" s="84"/>
      <c r="DL26" s="84"/>
      <c r="DM26" s="84"/>
      <c r="DN26" s="85"/>
      <c r="DO26" s="230"/>
      <c r="DP26" s="84"/>
      <c r="DQ26" s="84"/>
      <c r="DR26" s="84"/>
      <c r="DS26" s="85"/>
      <c r="DT26" s="234">
        <v>0</v>
      </c>
      <c r="DU26" s="235"/>
      <c r="DV26" s="235"/>
      <c r="DW26" s="235"/>
      <c r="DX26" s="236"/>
      <c r="DY26" s="234">
        <v>0</v>
      </c>
      <c r="DZ26" s="235"/>
      <c r="EA26" s="235"/>
      <c r="EB26" s="235"/>
      <c r="EC26" s="236"/>
      <c r="ED26" s="230" t="e">
        <f>100-DY26/DT26*100</f>
        <v>#DIV/0!</v>
      </c>
      <c r="EE26" s="84"/>
      <c r="EF26" s="84"/>
      <c r="EG26" s="84"/>
      <c r="EH26" s="85"/>
      <c r="EI26" s="230">
        <v>0</v>
      </c>
      <c r="EJ26" s="84"/>
      <c r="EK26" s="84"/>
      <c r="EL26" s="84"/>
      <c r="EM26" s="85"/>
      <c r="EN26" s="230">
        <v>0</v>
      </c>
      <c r="EO26" s="84"/>
      <c r="EP26" s="84"/>
      <c r="EQ26" s="84"/>
      <c r="ER26" s="85"/>
      <c r="ES26" s="230"/>
      <c r="ET26" s="84"/>
      <c r="EU26" s="84"/>
      <c r="EV26" s="84"/>
      <c r="EW26" s="85"/>
      <c r="EX26" s="237"/>
      <c r="EY26" s="133"/>
      <c r="EZ26" s="133"/>
      <c r="FA26" s="133"/>
      <c r="FB26" s="133"/>
      <c r="FC26" s="133"/>
      <c r="FD26" s="133"/>
      <c r="FE26" s="134"/>
    </row>
    <row r="27" spans="1:161" s="2" customFormat="1" ht="12.75" hidden="1">
      <c r="A27" s="16"/>
      <c r="B27" s="267" t="s">
        <v>158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130"/>
      <c r="S27" s="131"/>
      <c r="T27" s="131"/>
      <c r="U27" s="131"/>
      <c r="V27" s="131"/>
      <c r="W27" s="132"/>
      <c r="X27" s="130"/>
      <c r="Y27" s="131"/>
      <c r="Z27" s="131"/>
      <c r="AA27" s="131"/>
      <c r="AB27" s="131"/>
      <c r="AC27" s="131"/>
      <c r="AD27" s="131"/>
      <c r="AE27" s="131"/>
      <c r="AF27" s="131"/>
      <c r="AG27" s="132"/>
      <c r="AH27" s="230"/>
      <c r="AI27" s="84"/>
      <c r="AJ27" s="84"/>
      <c r="AK27" s="84"/>
      <c r="AL27" s="85"/>
      <c r="AM27" s="230"/>
      <c r="AN27" s="84"/>
      <c r="AO27" s="84"/>
      <c r="AP27" s="84"/>
      <c r="AQ27" s="85"/>
      <c r="AR27" s="230"/>
      <c r="AS27" s="84"/>
      <c r="AT27" s="84"/>
      <c r="AU27" s="84"/>
      <c r="AV27" s="85"/>
      <c r="AW27" s="230"/>
      <c r="AX27" s="84"/>
      <c r="AY27" s="84"/>
      <c r="AZ27" s="84"/>
      <c r="BA27" s="85"/>
      <c r="BB27" s="230"/>
      <c r="BC27" s="84"/>
      <c r="BD27" s="84"/>
      <c r="BE27" s="84"/>
      <c r="BF27" s="85"/>
      <c r="BG27" s="230"/>
      <c r="BH27" s="84"/>
      <c r="BI27" s="84"/>
      <c r="BJ27" s="84"/>
      <c r="BK27" s="85"/>
      <c r="BL27" s="230"/>
      <c r="BM27" s="84"/>
      <c r="BN27" s="84"/>
      <c r="BO27" s="84"/>
      <c r="BP27" s="85"/>
      <c r="BQ27" s="230"/>
      <c r="BR27" s="84"/>
      <c r="BS27" s="84"/>
      <c r="BT27" s="84"/>
      <c r="BU27" s="85"/>
      <c r="BV27" s="230"/>
      <c r="BW27" s="84"/>
      <c r="BX27" s="84"/>
      <c r="BY27" s="84"/>
      <c r="BZ27" s="85"/>
      <c r="CA27" s="230"/>
      <c r="CB27" s="84"/>
      <c r="CC27" s="84"/>
      <c r="CD27" s="84"/>
      <c r="CE27" s="85"/>
      <c r="CF27" s="230"/>
      <c r="CG27" s="84"/>
      <c r="CH27" s="84"/>
      <c r="CI27" s="84"/>
      <c r="CJ27" s="85"/>
      <c r="CK27" s="230"/>
      <c r="CL27" s="84"/>
      <c r="CM27" s="84"/>
      <c r="CN27" s="84"/>
      <c r="CO27" s="85"/>
      <c r="CP27" s="230"/>
      <c r="CQ27" s="84"/>
      <c r="CR27" s="84"/>
      <c r="CS27" s="84"/>
      <c r="CT27" s="85"/>
      <c r="CU27" s="230"/>
      <c r="CV27" s="84"/>
      <c r="CW27" s="84"/>
      <c r="CX27" s="84"/>
      <c r="CY27" s="85"/>
      <c r="CZ27" s="230"/>
      <c r="DA27" s="84"/>
      <c r="DB27" s="84"/>
      <c r="DC27" s="84"/>
      <c r="DD27" s="85"/>
      <c r="DE27" s="230"/>
      <c r="DF27" s="84"/>
      <c r="DG27" s="84"/>
      <c r="DH27" s="84"/>
      <c r="DI27" s="85"/>
      <c r="DJ27" s="230"/>
      <c r="DK27" s="84"/>
      <c r="DL27" s="84"/>
      <c r="DM27" s="84"/>
      <c r="DN27" s="85"/>
      <c r="DO27" s="230"/>
      <c r="DP27" s="84"/>
      <c r="DQ27" s="84"/>
      <c r="DR27" s="84"/>
      <c r="DS27" s="85"/>
      <c r="DT27" s="230"/>
      <c r="DU27" s="84"/>
      <c r="DV27" s="84"/>
      <c r="DW27" s="84"/>
      <c r="DX27" s="85"/>
      <c r="DY27" s="230"/>
      <c r="DZ27" s="84"/>
      <c r="EA27" s="84"/>
      <c r="EB27" s="84"/>
      <c r="EC27" s="85"/>
      <c r="ED27" s="230"/>
      <c r="EE27" s="84"/>
      <c r="EF27" s="84"/>
      <c r="EG27" s="84"/>
      <c r="EH27" s="85"/>
      <c r="EI27" s="230"/>
      <c r="EJ27" s="84"/>
      <c r="EK27" s="84"/>
      <c r="EL27" s="84"/>
      <c r="EM27" s="85"/>
      <c r="EN27" s="230"/>
      <c r="EO27" s="84"/>
      <c r="EP27" s="84"/>
      <c r="EQ27" s="84"/>
      <c r="ER27" s="85"/>
      <c r="ES27" s="230"/>
      <c r="ET27" s="84"/>
      <c r="EU27" s="84"/>
      <c r="EV27" s="84"/>
      <c r="EW27" s="85"/>
      <c r="EX27" s="237"/>
      <c r="EY27" s="133"/>
      <c r="EZ27" s="133"/>
      <c r="FA27" s="133"/>
      <c r="FB27" s="133"/>
      <c r="FC27" s="133"/>
      <c r="FD27" s="133"/>
      <c r="FE27" s="134"/>
    </row>
    <row r="28" spans="1:161" s="2" customFormat="1" ht="36.75" customHeight="1" hidden="1">
      <c r="A28" s="16"/>
      <c r="B28" s="133" t="s">
        <v>420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  <c r="R28" s="130"/>
      <c r="S28" s="131"/>
      <c r="T28" s="131"/>
      <c r="U28" s="131"/>
      <c r="V28" s="131"/>
      <c r="W28" s="132"/>
      <c r="X28" s="130" t="s">
        <v>421</v>
      </c>
      <c r="Y28" s="131"/>
      <c r="Z28" s="131"/>
      <c r="AA28" s="131"/>
      <c r="AB28" s="131"/>
      <c r="AC28" s="131"/>
      <c r="AD28" s="131"/>
      <c r="AE28" s="131"/>
      <c r="AF28" s="131"/>
      <c r="AG28" s="132"/>
      <c r="AH28" s="234">
        <f>AW28+CP28+DT28</f>
        <v>0</v>
      </c>
      <c r="AI28" s="235"/>
      <c r="AJ28" s="235"/>
      <c r="AK28" s="235"/>
      <c r="AL28" s="236"/>
      <c r="AM28" s="234">
        <f>BB28+CU28+DY28</f>
        <v>0</v>
      </c>
      <c r="AN28" s="235"/>
      <c r="AO28" s="235"/>
      <c r="AP28" s="235"/>
      <c r="AQ28" s="236"/>
      <c r="AR28" s="230" t="e">
        <f>100-AM28/AH28*100</f>
        <v>#DIV/0!</v>
      </c>
      <c r="AS28" s="84"/>
      <c r="AT28" s="84"/>
      <c r="AU28" s="84"/>
      <c r="AV28" s="85"/>
      <c r="AW28" s="230">
        <v>0</v>
      </c>
      <c r="AX28" s="84"/>
      <c r="AY28" s="84"/>
      <c r="AZ28" s="84"/>
      <c r="BA28" s="85"/>
      <c r="BB28" s="230">
        <v>0</v>
      </c>
      <c r="BC28" s="84"/>
      <c r="BD28" s="84"/>
      <c r="BE28" s="84"/>
      <c r="BF28" s="85"/>
      <c r="BG28" s="230"/>
      <c r="BH28" s="84"/>
      <c r="BI28" s="84"/>
      <c r="BJ28" s="84"/>
      <c r="BK28" s="85"/>
      <c r="BL28" s="230"/>
      <c r="BM28" s="84"/>
      <c r="BN28" s="84"/>
      <c r="BO28" s="84"/>
      <c r="BP28" s="85"/>
      <c r="BQ28" s="230"/>
      <c r="BR28" s="84"/>
      <c r="BS28" s="84"/>
      <c r="BT28" s="84"/>
      <c r="BU28" s="85"/>
      <c r="BV28" s="230"/>
      <c r="BW28" s="84"/>
      <c r="BX28" s="84"/>
      <c r="BY28" s="84"/>
      <c r="BZ28" s="85"/>
      <c r="CA28" s="230"/>
      <c r="CB28" s="84"/>
      <c r="CC28" s="84"/>
      <c r="CD28" s="84"/>
      <c r="CE28" s="85"/>
      <c r="CF28" s="230"/>
      <c r="CG28" s="84"/>
      <c r="CH28" s="84"/>
      <c r="CI28" s="84"/>
      <c r="CJ28" s="85"/>
      <c r="CK28" s="230"/>
      <c r="CL28" s="84"/>
      <c r="CM28" s="84"/>
      <c r="CN28" s="84"/>
      <c r="CO28" s="85"/>
      <c r="CP28" s="246">
        <v>0</v>
      </c>
      <c r="CQ28" s="247"/>
      <c r="CR28" s="247"/>
      <c r="CS28" s="247"/>
      <c r="CT28" s="248"/>
      <c r="CU28" s="246">
        <v>0</v>
      </c>
      <c r="CV28" s="247"/>
      <c r="CW28" s="247"/>
      <c r="CX28" s="247"/>
      <c r="CY28" s="248"/>
      <c r="CZ28" s="230"/>
      <c r="DA28" s="84"/>
      <c r="DB28" s="84"/>
      <c r="DC28" s="84"/>
      <c r="DD28" s="85"/>
      <c r="DE28" s="230"/>
      <c r="DF28" s="84"/>
      <c r="DG28" s="84"/>
      <c r="DH28" s="84"/>
      <c r="DI28" s="85"/>
      <c r="DJ28" s="230"/>
      <c r="DK28" s="84"/>
      <c r="DL28" s="84"/>
      <c r="DM28" s="84"/>
      <c r="DN28" s="85"/>
      <c r="DO28" s="230"/>
      <c r="DP28" s="84"/>
      <c r="DQ28" s="84"/>
      <c r="DR28" s="84"/>
      <c r="DS28" s="85"/>
      <c r="DT28" s="234">
        <v>0</v>
      </c>
      <c r="DU28" s="235"/>
      <c r="DV28" s="235"/>
      <c r="DW28" s="235"/>
      <c r="DX28" s="236"/>
      <c r="DY28" s="234">
        <v>0</v>
      </c>
      <c r="DZ28" s="235"/>
      <c r="EA28" s="235"/>
      <c r="EB28" s="235"/>
      <c r="EC28" s="236"/>
      <c r="ED28" s="230" t="e">
        <f>100-DY28/DT28*100</f>
        <v>#DIV/0!</v>
      </c>
      <c r="EE28" s="84"/>
      <c r="EF28" s="84"/>
      <c r="EG28" s="84"/>
      <c r="EH28" s="85"/>
      <c r="EI28" s="230">
        <v>0</v>
      </c>
      <c r="EJ28" s="84"/>
      <c r="EK28" s="84"/>
      <c r="EL28" s="84"/>
      <c r="EM28" s="85"/>
      <c r="EN28" s="230">
        <v>0</v>
      </c>
      <c r="EO28" s="84"/>
      <c r="EP28" s="84"/>
      <c r="EQ28" s="84"/>
      <c r="ER28" s="85"/>
      <c r="ES28" s="230"/>
      <c r="ET28" s="84"/>
      <c r="EU28" s="84"/>
      <c r="EV28" s="84"/>
      <c r="EW28" s="85"/>
      <c r="EX28" s="237"/>
      <c r="EY28" s="133"/>
      <c r="EZ28" s="133"/>
      <c r="FA28" s="133"/>
      <c r="FB28" s="133"/>
      <c r="FC28" s="133"/>
      <c r="FD28" s="133"/>
      <c r="FE28" s="134"/>
    </row>
    <row r="29" spans="1:161" s="12" customFormat="1" ht="40.5" customHeight="1">
      <c r="A29" s="16"/>
      <c r="B29" s="133" t="s">
        <v>161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30"/>
      <c r="S29" s="131"/>
      <c r="T29" s="131"/>
      <c r="U29" s="131"/>
      <c r="V29" s="131"/>
      <c r="W29" s="132"/>
      <c r="X29" s="130" t="s">
        <v>422</v>
      </c>
      <c r="Y29" s="131"/>
      <c r="Z29" s="131"/>
      <c r="AA29" s="131"/>
      <c r="AB29" s="131"/>
      <c r="AC29" s="131"/>
      <c r="AD29" s="131"/>
      <c r="AE29" s="131"/>
      <c r="AF29" s="131"/>
      <c r="AG29" s="132"/>
      <c r="AH29" s="234">
        <f>AW29+DT29</f>
        <v>3507.253</v>
      </c>
      <c r="AI29" s="84"/>
      <c r="AJ29" s="84"/>
      <c r="AK29" s="84"/>
      <c r="AL29" s="85"/>
      <c r="AM29" s="234">
        <f>BB29+DY29</f>
        <v>3478.407</v>
      </c>
      <c r="AN29" s="235"/>
      <c r="AO29" s="235"/>
      <c r="AP29" s="235"/>
      <c r="AQ29" s="236"/>
      <c r="AR29" s="230">
        <f>100-AM29/AH29*100</f>
        <v>0.8224670418700839</v>
      </c>
      <c r="AS29" s="84"/>
      <c r="AT29" s="84"/>
      <c r="AU29" s="84"/>
      <c r="AV29" s="85"/>
      <c r="AW29" s="234">
        <f>2851400/1000</f>
        <v>2851.4</v>
      </c>
      <c r="AX29" s="235"/>
      <c r="AY29" s="235"/>
      <c r="AZ29" s="235"/>
      <c r="BA29" s="236"/>
      <c r="BB29" s="234">
        <f>2851400/1000</f>
        <v>2851.4</v>
      </c>
      <c r="BC29" s="235"/>
      <c r="BD29" s="235"/>
      <c r="BE29" s="235"/>
      <c r="BF29" s="236"/>
      <c r="BG29" s="230">
        <f>100-BB29/AW29*100</f>
        <v>0</v>
      </c>
      <c r="BH29" s="84"/>
      <c r="BI29" s="84"/>
      <c r="BJ29" s="84"/>
      <c r="BK29" s="85"/>
      <c r="BL29" s="230"/>
      <c r="BM29" s="84"/>
      <c r="BN29" s="84"/>
      <c r="BO29" s="84"/>
      <c r="BP29" s="85"/>
      <c r="BQ29" s="230"/>
      <c r="BR29" s="84"/>
      <c r="BS29" s="84"/>
      <c r="BT29" s="84"/>
      <c r="BU29" s="85"/>
      <c r="BV29" s="230"/>
      <c r="BW29" s="84"/>
      <c r="BX29" s="84"/>
      <c r="BY29" s="84"/>
      <c r="BZ29" s="85"/>
      <c r="CA29" s="230"/>
      <c r="CB29" s="84"/>
      <c r="CC29" s="84"/>
      <c r="CD29" s="84"/>
      <c r="CE29" s="85"/>
      <c r="CF29" s="230"/>
      <c r="CG29" s="84"/>
      <c r="CH29" s="84"/>
      <c r="CI29" s="84"/>
      <c r="CJ29" s="85"/>
      <c r="CK29" s="230"/>
      <c r="CL29" s="84"/>
      <c r="CM29" s="84"/>
      <c r="CN29" s="84"/>
      <c r="CO29" s="85"/>
      <c r="CP29" s="249"/>
      <c r="CQ29" s="250"/>
      <c r="CR29" s="250"/>
      <c r="CS29" s="250"/>
      <c r="CT29" s="251"/>
      <c r="CU29" s="249"/>
      <c r="CV29" s="250"/>
      <c r="CW29" s="250"/>
      <c r="CX29" s="250"/>
      <c r="CY29" s="251"/>
      <c r="CZ29" s="230"/>
      <c r="DA29" s="84"/>
      <c r="DB29" s="84"/>
      <c r="DC29" s="84"/>
      <c r="DD29" s="85"/>
      <c r="DE29" s="230"/>
      <c r="DF29" s="84"/>
      <c r="DG29" s="84"/>
      <c r="DH29" s="84"/>
      <c r="DI29" s="85"/>
      <c r="DJ29" s="230"/>
      <c r="DK29" s="84"/>
      <c r="DL29" s="84"/>
      <c r="DM29" s="84"/>
      <c r="DN29" s="85"/>
      <c r="DO29" s="230"/>
      <c r="DP29" s="84"/>
      <c r="DQ29" s="84"/>
      <c r="DR29" s="84"/>
      <c r="DS29" s="85"/>
      <c r="DT29" s="234">
        <f>655853/1000</f>
        <v>655.853</v>
      </c>
      <c r="DU29" s="235"/>
      <c r="DV29" s="235"/>
      <c r="DW29" s="235"/>
      <c r="DX29" s="236"/>
      <c r="DY29" s="234">
        <f>627007/1000</f>
        <v>627.007</v>
      </c>
      <c r="DZ29" s="235"/>
      <c r="EA29" s="235"/>
      <c r="EB29" s="235"/>
      <c r="EC29" s="236"/>
      <c r="ED29" s="230">
        <f>100-DY29/DT29*100</f>
        <v>4.398241679156769</v>
      </c>
      <c r="EE29" s="84"/>
      <c r="EF29" s="84"/>
      <c r="EG29" s="84"/>
      <c r="EH29" s="85"/>
      <c r="EI29" s="230">
        <v>0</v>
      </c>
      <c r="EJ29" s="84"/>
      <c r="EK29" s="84"/>
      <c r="EL29" s="84"/>
      <c r="EM29" s="85"/>
      <c r="EN29" s="230">
        <v>0</v>
      </c>
      <c r="EO29" s="84"/>
      <c r="EP29" s="84"/>
      <c r="EQ29" s="84"/>
      <c r="ER29" s="85"/>
      <c r="ES29" s="230"/>
      <c r="ET29" s="84"/>
      <c r="EU29" s="84"/>
      <c r="EV29" s="84"/>
      <c r="EW29" s="85"/>
      <c r="EX29" s="237"/>
      <c r="EY29" s="133"/>
      <c r="EZ29" s="133"/>
      <c r="FA29" s="133"/>
      <c r="FB29" s="133"/>
      <c r="FC29" s="133"/>
      <c r="FD29" s="133"/>
      <c r="FE29" s="134"/>
    </row>
    <row r="30" spans="1:161" s="2" customFormat="1" ht="25.5" customHeight="1">
      <c r="A30" s="16"/>
      <c r="B30" s="267" t="s">
        <v>427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8"/>
      <c r="R30" s="130"/>
      <c r="S30" s="131"/>
      <c r="T30" s="131"/>
      <c r="U30" s="131"/>
      <c r="V30" s="131"/>
      <c r="W30" s="132"/>
      <c r="X30" s="130" t="s">
        <v>426</v>
      </c>
      <c r="Y30" s="131"/>
      <c r="Z30" s="131"/>
      <c r="AA30" s="131"/>
      <c r="AB30" s="131"/>
      <c r="AC30" s="131"/>
      <c r="AD30" s="131"/>
      <c r="AE30" s="131"/>
      <c r="AF30" s="131"/>
      <c r="AG30" s="132"/>
      <c r="AH30" s="230">
        <f>AW30+CP30+DT30</f>
        <v>3497.253</v>
      </c>
      <c r="AI30" s="84"/>
      <c r="AJ30" s="84"/>
      <c r="AK30" s="84"/>
      <c r="AL30" s="85"/>
      <c r="AM30" s="234">
        <f>BB30+CU30+DY30</f>
        <v>3468.407</v>
      </c>
      <c r="AN30" s="84"/>
      <c r="AO30" s="84"/>
      <c r="AP30" s="84"/>
      <c r="AQ30" s="85"/>
      <c r="AR30" s="230">
        <f>100-AM30/AH30*100</f>
        <v>0.8248187934930655</v>
      </c>
      <c r="AS30" s="84"/>
      <c r="AT30" s="84"/>
      <c r="AU30" s="84"/>
      <c r="AV30" s="85"/>
      <c r="AW30" s="234">
        <f>2841400/1000</f>
        <v>2841.4</v>
      </c>
      <c r="AX30" s="235"/>
      <c r="AY30" s="235"/>
      <c r="AZ30" s="235"/>
      <c r="BA30" s="236"/>
      <c r="BB30" s="234">
        <f>2841400/1000</f>
        <v>2841.4</v>
      </c>
      <c r="BC30" s="235"/>
      <c r="BD30" s="235"/>
      <c r="BE30" s="235"/>
      <c r="BF30" s="236"/>
      <c r="BG30" s="230">
        <f>100-BB30/AW30*100</f>
        <v>0</v>
      </c>
      <c r="BH30" s="84"/>
      <c r="BI30" s="84"/>
      <c r="BJ30" s="84"/>
      <c r="BK30" s="85"/>
      <c r="BL30" s="230"/>
      <c r="BM30" s="84"/>
      <c r="BN30" s="84"/>
      <c r="BO30" s="84"/>
      <c r="BP30" s="85"/>
      <c r="BQ30" s="230"/>
      <c r="BR30" s="84"/>
      <c r="BS30" s="84"/>
      <c r="BT30" s="84"/>
      <c r="BU30" s="85"/>
      <c r="BV30" s="230"/>
      <c r="BW30" s="84"/>
      <c r="BX30" s="84"/>
      <c r="BY30" s="84"/>
      <c r="BZ30" s="85"/>
      <c r="CA30" s="230"/>
      <c r="CB30" s="84"/>
      <c r="CC30" s="84"/>
      <c r="CD30" s="84"/>
      <c r="CE30" s="85"/>
      <c r="CF30" s="230"/>
      <c r="CG30" s="84"/>
      <c r="CH30" s="84"/>
      <c r="CI30" s="84"/>
      <c r="CJ30" s="85"/>
      <c r="CK30" s="230"/>
      <c r="CL30" s="84"/>
      <c r="CM30" s="84"/>
      <c r="CN30" s="84"/>
      <c r="CO30" s="85"/>
      <c r="CP30" s="230"/>
      <c r="CQ30" s="84"/>
      <c r="CR30" s="84"/>
      <c r="CS30" s="84"/>
      <c r="CT30" s="85"/>
      <c r="CU30" s="230"/>
      <c r="CV30" s="84"/>
      <c r="CW30" s="84"/>
      <c r="CX30" s="84"/>
      <c r="CY30" s="85"/>
      <c r="CZ30" s="230"/>
      <c r="DA30" s="84"/>
      <c r="DB30" s="84"/>
      <c r="DC30" s="84"/>
      <c r="DD30" s="85"/>
      <c r="DE30" s="230"/>
      <c r="DF30" s="84"/>
      <c r="DG30" s="84"/>
      <c r="DH30" s="84"/>
      <c r="DI30" s="85"/>
      <c r="DJ30" s="230"/>
      <c r="DK30" s="84"/>
      <c r="DL30" s="84"/>
      <c r="DM30" s="84"/>
      <c r="DN30" s="85"/>
      <c r="DO30" s="230"/>
      <c r="DP30" s="84"/>
      <c r="DQ30" s="84"/>
      <c r="DR30" s="84"/>
      <c r="DS30" s="85"/>
      <c r="DT30" s="234">
        <f>655853/1000</f>
        <v>655.853</v>
      </c>
      <c r="DU30" s="235"/>
      <c r="DV30" s="235"/>
      <c r="DW30" s="235"/>
      <c r="DX30" s="236"/>
      <c r="DY30" s="234">
        <f>627007/1000</f>
        <v>627.007</v>
      </c>
      <c r="DZ30" s="235"/>
      <c r="EA30" s="235"/>
      <c r="EB30" s="235"/>
      <c r="EC30" s="236"/>
      <c r="ED30" s="230">
        <f>100-DY30/DT30*100</f>
        <v>4.398241679156769</v>
      </c>
      <c r="EE30" s="84"/>
      <c r="EF30" s="84"/>
      <c r="EG30" s="84"/>
      <c r="EH30" s="85"/>
      <c r="EI30" s="230">
        <v>0</v>
      </c>
      <c r="EJ30" s="84"/>
      <c r="EK30" s="84"/>
      <c r="EL30" s="84"/>
      <c r="EM30" s="85"/>
      <c r="EN30" s="230">
        <v>0</v>
      </c>
      <c r="EO30" s="84"/>
      <c r="EP30" s="84"/>
      <c r="EQ30" s="84"/>
      <c r="ER30" s="85"/>
      <c r="ES30" s="230"/>
      <c r="ET30" s="84"/>
      <c r="EU30" s="84"/>
      <c r="EV30" s="84"/>
      <c r="EW30" s="85"/>
      <c r="EX30" s="237"/>
      <c r="EY30" s="133"/>
      <c r="EZ30" s="133"/>
      <c r="FA30" s="133"/>
      <c r="FB30" s="133"/>
      <c r="FC30" s="133"/>
      <c r="FD30" s="133"/>
      <c r="FE30" s="134"/>
    </row>
    <row r="31" spans="1:161" s="12" customFormat="1" ht="40.5" customHeight="1" hidden="1">
      <c r="A31" s="16"/>
      <c r="B31" s="133" t="s">
        <v>162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R31" s="130"/>
      <c r="S31" s="131"/>
      <c r="T31" s="131"/>
      <c r="U31" s="131"/>
      <c r="V31" s="131"/>
      <c r="W31" s="132"/>
      <c r="X31" s="130"/>
      <c r="Y31" s="131"/>
      <c r="Z31" s="131"/>
      <c r="AA31" s="131"/>
      <c r="AB31" s="131"/>
      <c r="AC31" s="131"/>
      <c r="AD31" s="131"/>
      <c r="AE31" s="131"/>
      <c r="AF31" s="131"/>
      <c r="AG31" s="132"/>
      <c r="AH31" s="230"/>
      <c r="AI31" s="84"/>
      <c r="AJ31" s="84"/>
      <c r="AK31" s="84"/>
      <c r="AL31" s="85"/>
      <c r="AM31" s="230"/>
      <c r="AN31" s="84"/>
      <c r="AO31" s="84"/>
      <c r="AP31" s="84"/>
      <c r="AQ31" s="85"/>
      <c r="AR31" s="230"/>
      <c r="AS31" s="84"/>
      <c r="AT31" s="84"/>
      <c r="AU31" s="84"/>
      <c r="AV31" s="85"/>
      <c r="AW31" s="230"/>
      <c r="AX31" s="84"/>
      <c r="AY31" s="84"/>
      <c r="AZ31" s="84"/>
      <c r="BA31" s="85"/>
      <c r="BB31" s="230"/>
      <c r="BC31" s="84"/>
      <c r="BD31" s="84"/>
      <c r="BE31" s="84"/>
      <c r="BF31" s="85"/>
      <c r="BG31" s="230"/>
      <c r="BH31" s="84"/>
      <c r="BI31" s="84"/>
      <c r="BJ31" s="84"/>
      <c r="BK31" s="85"/>
      <c r="BL31" s="230"/>
      <c r="BM31" s="84"/>
      <c r="BN31" s="84"/>
      <c r="BO31" s="84"/>
      <c r="BP31" s="85"/>
      <c r="BQ31" s="230"/>
      <c r="BR31" s="84"/>
      <c r="BS31" s="84"/>
      <c r="BT31" s="84"/>
      <c r="BU31" s="85"/>
      <c r="BV31" s="230"/>
      <c r="BW31" s="84"/>
      <c r="BX31" s="84"/>
      <c r="BY31" s="84"/>
      <c r="BZ31" s="85"/>
      <c r="CA31" s="230"/>
      <c r="CB31" s="84"/>
      <c r="CC31" s="84"/>
      <c r="CD31" s="84"/>
      <c r="CE31" s="85"/>
      <c r="CF31" s="230"/>
      <c r="CG31" s="84"/>
      <c r="CH31" s="84"/>
      <c r="CI31" s="84"/>
      <c r="CJ31" s="85"/>
      <c r="CK31" s="230"/>
      <c r="CL31" s="84"/>
      <c r="CM31" s="84"/>
      <c r="CN31" s="84"/>
      <c r="CO31" s="85"/>
      <c r="CP31" s="230" t="s">
        <v>102</v>
      </c>
      <c r="CQ31" s="84"/>
      <c r="CR31" s="84"/>
      <c r="CS31" s="84"/>
      <c r="CT31" s="85"/>
      <c r="CU31" s="230" t="s">
        <v>102</v>
      </c>
      <c r="CV31" s="84"/>
      <c r="CW31" s="84"/>
      <c r="CX31" s="84"/>
      <c r="CY31" s="85"/>
      <c r="CZ31" s="230"/>
      <c r="DA31" s="84"/>
      <c r="DB31" s="84"/>
      <c r="DC31" s="84"/>
      <c r="DD31" s="85"/>
      <c r="DE31" s="230"/>
      <c r="DF31" s="84"/>
      <c r="DG31" s="84"/>
      <c r="DH31" s="84"/>
      <c r="DI31" s="85"/>
      <c r="DJ31" s="230"/>
      <c r="DK31" s="84"/>
      <c r="DL31" s="84"/>
      <c r="DM31" s="84"/>
      <c r="DN31" s="85"/>
      <c r="DO31" s="230"/>
      <c r="DP31" s="84"/>
      <c r="DQ31" s="84"/>
      <c r="DR31" s="84"/>
      <c r="DS31" s="85"/>
      <c r="DT31" s="230"/>
      <c r="DU31" s="84"/>
      <c r="DV31" s="84"/>
      <c r="DW31" s="84"/>
      <c r="DX31" s="85"/>
      <c r="DY31" s="230"/>
      <c r="DZ31" s="84"/>
      <c r="EA31" s="84"/>
      <c r="EB31" s="84"/>
      <c r="EC31" s="85"/>
      <c r="ED31" s="230"/>
      <c r="EE31" s="84"/>
      <c r="EF31" s="84"/>
      <c r="EG31" s="84"/>
      <c r="EH31" s="85"/>
      <c r="EI31" s="230"/>
      <c r="EJ31" s="84"/>
      <c r="EK31" s="84"/>
      <c r="EL31" s="84"/>
      <c r="EM31" s="85"/>
      <c r="EN31" s="230"/>
      <c r="EO31" s="84"/>
      <c r="EP31" s="84"/>
      <c r="EQ31" s="84"/>
      <c r="ER31" s="85"/>
      <c r="ES31" s="230"/>
      <c r="ET31" s="84"/>
      <c r="EU31" s="84"/>
      <c r="EV31" s="84"/>
      <c r="EW31" s="85"/>
      <c r="EX31" s="237"/>
      <c r="EY31" s="133"/>
      <c r="EZ31" s="133"/>
      <c r="FA31" s="133"/>
      <c r="FB31" s="133"/>
      <c r="FC31" s="133"/>
      <c r="FD31" s="133"/>
      <c r="FE31" s="134"/>
    </row>
    <row r="32" spans="1:161" s="2" customFormat="1" ht="12.75" customHeight="1" hidden="1">
      <c r="A32" s="16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0"/>
      <c r="S32" s="131"/>
      <c r="T32" s="131"/>
      <c r="U32" s="131"/>
      <c r="V32" s="131"/>
      <c r="W32" s="132"/>
      <c r="X32" s="130"/>
      <c r="Y32" s="131"/>
      <c r="Z32" s="131"/>
      <c r="AA32" s="131"/>
      <c r="AB32" s="131"/>
      <c r="AC32" s="131"/>
      <c r="AD32" s="131"/>
      <c r="AE32" s="131"/>
      <c r="AF32" s="131"/>
      <c r="AG32" s="132"/>
      <c r="AH32" s="230"/>
      <c r="AI32" s="84"/>
      <c r="AJ32" s="84"/>
      <c r="AK32" s="84"/>
      <c r="AL32" s="85"/>
      <c r="AM32" s="230"/>
      <c r="AN32" s="84"/>
      <c r="AO32" s="84"/>
      <c r="AP32" s="84"/>
      <c r="AQ32" s="85"/>
      <c r="AR32" s="230"/>
      <c r="AS32" s="84"/>
      <c r="AT32" s="84"/>
      <c r="AU32" s="84"/>
      <c r="AV32" s="85"/>
      <c r="AW32" s="230"/>
      <c r="AX32" s="84"/>
      <c r="AY32" s="84"/>
      <c r="AZ32" s="84"/>
      <c r="BA32" s="85"/>
      <c r="BB32" s="230"/>
      <c r="BC32" s="84"/>
      <c r="BD32" s="84"/>
      <c r="BE32" s="84"/>
      <c r="BF32" s="85"/>
      <c r="BG32" s="230"/>
      <c r="BH32" s="84"/>
      <c r="BI32" s="84"/>
      <c r="BJ32" s="84"/>
      <c r="BK32" s="85"/>
      <c r="BL32" s="230"/>
      <c r="BM32" s="84"/>
      <c r="BN32" s="84"/>
      <c r="BO32" s="84"/>
      <c r="BP32" s="85"/>
      <c r="BQ32" s="230"/>
      <c r="BR32" s="84"/>
      <c r="BS32" s="84"/>
      <c r="BT32" s="84"/>
      <c r="BU32" s="85"/>
      <c r="BV32" s="230"/>
      <c r="BW32" s="84"/>
      <c r="BX32" s="84"/>
      <c r="BY32" s="84"/>
      <c r="BZ32" s="85"/>
      <c r="CA32" s="230"/>
      <c r="CB32" s="84"/>
      <c r="CC32" s="84"/>
      <c r="CD32" s="84"/>
      <c r="CE32" s="85"/>
      <c r="CF32" s="230"/>
      <c r="CG32" s="84"/>
      <c r="CH32" s="84"/>
      <c r="CI32" s="84"/>
      <c r="CJ32" s="85"/>
      <c r="CK32" s="230"/>
      <c r="CL32" s="84"/>
      <c r="CM32" s="84"/>
      <c r="CN32" s="84"/>
      <c r="CO32" s="85"/>
      <c r="CP32" s="230"/>
      <c r="CQ32" s="84"/>
      <c r="CR32" s="84"/>
      <c r="CS32" s="84"/>
      <c r="CT32" s="85"/>
      <c r="CU32" s="230"/>
      <c r="CV32" s="84"/>
      <c r="CW32" s="84"/>
      <c r="CX32" s="84"/>
      <c r="CY32" s="85"/>
      <c r="CZ32" s="230"/>
      <c r="DA32" s="84"/>
      <c r="DB32" s="84"/>
      <c r="DC32" s="84"/>
      <c r="DD32" s="85"/>
      <c r="DE32" s="230"/>
      <c r="DF32" s="84"/>
      <c r="DG32" s="84"/>
      <c r="DH32" s="84"/>
      <c r="DI32" s="85"/>
      <c r="DJ32" s="230"/>
      <c r="DK32" s="84"/>
      <c r="DL32" s="84"/>
      <c r="DM32" s="84"/>
      <c r="DN32" s="85"/>
      <c r="DO32" s="230"/>
      <c r="DP32" s="84"/>
      <c r="DQ32" s="84"/>
      <c r="DR32" s="84"/>
      <c r="DS32" s="85"/>
      <c r="DT32" s="230"/>
      <c r="DU32" s="84"/>
      <c r="DV32" s="84"/>
      <c r="DW32" s="84"/>
      <c r="DX32" s="85"/>
      <c r="DY32" s="230"/>
      <c r="DZ32" s="84"/>
      <c r="EA32" s="84"/>
      <c r="EB32" s="84"/>
      <c r="EC32" s="85"/>
      <c r="ED32" s="230"/>
      <c r="EE32" s="84"/>
      <c r="EF32" s="84"/>
      <c r="EG32" s="84"/>
      <c r="EH32" s="85"/>
      <c r="EI32" s="230"/>
      <c r="EJ32" s="84"/>
      <c r="EK32" s="84"/>
      <c r="EL32" s="84"/>
      <c r="EM32" s="85"/>
      <c r="EN32" s="230"/>
      <c r="EO32" s="84"/>
      <c r="EP32" s="84"/>
      <c r="EQ32" s="84"/>
      <c r="ER32" s="85"/>
      <c r="ES32" s="230"/>
      <c r="ET32" s="84"/>
      <c r="EU32" s="84"/>
      <c r="EV32" s="84"/>
      <c r="EW32" s="85"/>
      <c r="EX32" s="237"/>
      <c r="EY32" s="133"/>
      <c r="EZ32" s="133"/>
      <c r="FA32" s="133"/>
      <c r="FB32" s="133"/>
      <c r="FC32" s="133"/>
      <c r="FD32" s="133"/>
      <c r="FE32" s="134"/>
    </row>
    <row r="33" spans="1:161" s="12" customFormat="1" ht="69.75" customHeight="1" hidden="1">
      <c r="A33" s="16"/>
      <c r="B33" s="133" t="s">
        <v>163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0"/>
      <c r="S33" s="131"/>
      <c r="T33" s="131"/>
      <c r="U33" s="131"/>
      <c r="V33" s="131"/>
      <c r="W33" s="132"/>
      <c r="X33" s="130"/>
      <c r="Y33" s="131"/>
      <c r="Z33" s="131"/>
      <c r="AA33" s="131"/>
      <c r="AB33" s="131"/>
      <c r="AC33" s="131"/>
      <c r="AD33" s="131"/>
      <c r="AE33" s="131"/>
      <c r="AF33" s="131"/>
      <c r="AG33" s="132"/>
      <c r="AH33" s="230"/>
      <c r="AI33" s="84"/>
      <c r="AJ33" s="84"/>
      <c r="AK33" s="84"/>
      <c r="AL33" s="85"/>
      <c r="AM33" s="230"/>
      <c r="AN33" s="84"/>
      <c r="AO33" s="84"/>
      <c r="AP33" s="84"/>
      <c r="AQ33" s="85"/>
      <c r="AR33" s="230"/>
      <c r="AS33" s="84"/>
      <c r="AT33" s="84"/>
      <c r="AU33" s="84"/>
      <c r="AV33" s="85"/>
      <c r="AW33" s="230"/>
      <c r="AX33" s="84"/>
      <c r="AY33" s="84"/>
      <c r="AZ33" s="84"/>
      <c r="BA33" s="85"/>
      <c r="BB33" s="230"/>
      <c r="BC33" s="84"/>
      <c r="BD33" s="84"/>
      <c r="BE33" s="84"/>
      <c r="BF33" s="85"/>
      <c r="BG33" s="230"/>
      <c r="BH33" s="84"/>
      <c r="BI33" s="84"/>
      <c r="BJ33" s="84"/>
      <c r="BK33" s="85"/>
      <c r="BL33" s="230"/>
      <c r="BM33" s="84"/>
      <c r="BN33" s="84"/>
      <c r="BO33" s="84"/>
      <c r="BP33" s="85"/>
      <c r="BQ33" s="230"/>
      <c r="BR33" s="84"/>
      <c r="BS33" s="84"/>
      <c r="BT33" s="84"/>
      <c r="BU33" s="85"/>
      <c r="BV33" s="230"/>
      <c r="BW33" s="84"/>
      <c r="BX33" s="84"/>
      <c r="BY33" s="84"/>
      <c r="BZ33" s="85"/>
      <c r="CA33" s="230"/>
      <c r="CB33" s="84"/>
      <c r="CC33" s="84"/>
      <c r="CD33" s="84"/>
      <c r="CE33" s="85"/>
      <c r="CF33" s="230"/>
      <c r="CG33" s="84"/>
      <c r="CH33" s="84"/>
      <c r="CI33" s="84"/>
      <c r="CJ33" s="85"/>
      <c r="CK33" s="230"/>
      <c r="CL33" s="84"/>
      <c r="CM33" s="84"/>
      <c r="CN33" s="84"/>
      <c r="CO33" s="85"/>
      <c r="CP33" s="230" t="s">
        <v>102</v>
      </c>
      <c r="CQ33" s="84"/>
      <c r="CR33" s="84"/>
      <c r="CS33" s="84"/>
      <c r="CT33" s="85"/>
      <c r="CU33" s="230" t="s">
        <v>102</v>
      </c>
      <c r="CV33" s="84"/>
      <c r="CW33" s="84"/>
      <c r="CX33" s="84"/>
      <c r="CY33" s="85"/>
      <c r="CZ33" s="230"/>
      <c r="DA33" s="84"/>
      <c r="DB33" s="84"/>
      <c r="DC33" s="84"/>
      <c r="DD33" s="85"/>
      <c r="DE33" s="230"/>
      <c r="DF33" s="84"/>
      <c r="DG33" s="84"/>
      <c r="DH33" s="84"/>
      <c r="DI33" s="85"/>
      <c r="DJ33" s="230"/>
      <c r="DK33" s="84"/>
      <c r="DL33" s="84"/>
      <c r="DM33" s="84"/>
      <c r="DN33" s="85"/>
      <c r="DO33" s="230"/>
      <c r="DP33" s="84"/>
      <c r="DQ33" s="84"/>
      <c r="DR33" s="84"/>
      <c r="DS33" s="85"/>
      <c r="DT33" s="230"/>
      <c r="DU33" s="84"/>
      <c r="DV33" s="84"/>
      <c r="DW33" s="84"/>
      <c r="DX33" s="85"/>
      <c r="DY33" s="230"/>
      <c r="DZ33" s="84"/>
      <c r="EA33" s="84"/>
      <c r="EB33" s="84"/>
      <c r="EC33" s="85"/>
      <c r="ED33" s="230"/>
      <c r="EE33" s="84"/>
      <c r="EF33" s="84"/>
      <c r="EG33" s="84"/>
      <c r="EH33" s="85"/>
      <c r="EI33" s="230"/>
      <c r="EJ33" s="84"/>
      <c r="EK33" s="84"/>
      <c r="EL33" s="84"/>
      <c r="EM33" s="85"/>
      <c r="EN33" s="230"/>
      <c r="EO33" s="84"/>
      <c r="EP33" s="84"/>
      <c r="EQ33" s="84"/>
      <c r="ER33" s="85"/>
      <c r="ES33" s="230"/>
      <c r="ET33" s="84"/>
      <c r="EU33" s="84"/>
      <c r="EV33" s="84"/>
      <c r="EW33" s="85"/>
      <c r="EX33" s="237"/>
      <c r="EY33" s="133"/>
      <c r="EZ33" s="133"/>
      <c r="FA33" s="133"/>
      <c r="FB33" s="133"/>
      <c r="FC33" s="133"/>
      <c r="FD33" s="133"/>
      <c r="FE33" s="134"/>
    </row>
    <row r="34" spans="1:161" s="12" customFormat="1" ht="52.5" customHeight="1">
      <c r="A34" s="16"/>
      <c r="B34" s="133" t="s">
        <v>164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0"/>
      <c r="S34" s="131"/>
      <c r="T34" s="131"/>
      <c r="U34" s="131"/>
      <c r="V34" s="131"/>
      <c r="W34" s="132"/>
      <c r="X34" s="130" t="s">
        <v>102</v>
      </c>
      <c r="Y34" s="131"/>
      <c r="Z34" s="131"/>
      <c r="AA34" s="131"/>
      <c r="AB34" s="131"/>
      <c r="AC34" s="131"/>
      <c r="AD34" s="131"/>
      <c r="AE34" s="131"/>
      <c r="AF34" s="131"/>
      <c r="AG34" s="132"/>
      <c r="AH34" s="234">
        <f>AW34+DT34+CP34</f>
        <v>21151.114110000002</v>
      </c>
      <c r="AI34" s="84"/>
      <c r="AJ34" s="84"/>
      <c r="AK34" s="84"/>
      <c r="AL34" s="85"/>
      <c r="AM34" s="234">
        <f>BB34+DY34+CU34</f>
        <v>20364.94775</v>
      </c>
      <c r="AN34" s="235"/>
      <c r="AO34" s="235"/>
      <c r="AP34" s="235"/>
      <c r="AQ34" s="236"/>
      <c r="AR34" s="230">
        <f>100-AM34/AH34*100</f>
        <v>3.71690283505356</v>
      </c>
      <c r="AS34" s="84"/>
      <c r="AT34" s="84"/>
      <c r="AU34" s="84"/>
      <c r="AV34" s="85"/>
      <c r="AW34" s="234">
        <f>6901670.2/1000</f>
        <v>6901.6702000000005</v>
      </c>
      <c r="AX34" s="235"/>
      <c r="AY34" s="235"/>
      <c r="AZ34" s="235"/>
      <c r="BA34" s="236"/>
      <c r="BB34" s="234">
        <f>6374206.63/1000</f>
        <v>6374.20663</v>
      </c>
      <c r="BC34" s="235"/>
      <c r="BD34" s="235"/>
      <c r="BE34" s="235"/>
      <c r="BF34" s="236"/>
      <c r="BG34" s="230">
        <f>100-BB34/AW34*100</f>
        <v>7.642549625161749</v>
      </c>
      <c r="BH34" s="84"/>
      <c r="BI34" s="84"/>
      <c r="BJ34" s="84"/>
      <c r="BK34" s="85"/>
      <c r="BL34" s="230"/>
      <c r="BM34" s="84"/>
      <c r="BN34" s="84"/>
      <c r="BO34" s="84"/>
      <c r="BP34" s="85"/>
      <c r="BQ34" s="230"/>
      <c r="BR34" s="84"/>
      <c r="BS34" s="84"/>
      <c r="BT34" s="84"/>
      <c r="BU34" s="85"/>
      <c r="BV34" s="230"/>
      <c r="BW34" s="84"/>
      <c r="BX34" s="84"/>
      <c r="BY34" s="84"/>
      <c r="BZ34" s="85"/>
      <c r="CA34" s="230"/>
      <c r="CB34" s="84"/>
      <c r="CC34" s="84"/>
      <c r="CD34" s="84"/>
      <c r="CE34" s="85"/>
      <c r="CF34" s="230"/>
      <c r="CG34" s="84"/>
      <c r="CH34" s="84"/>
      <c r="CI34" s="84"/>
      <c r="CJ34" s="85"/>
      <c r="CK34" s="230"/>
      <c r="CL34" s="84"/>
      <c r="CM34" s="84"/>
      <c r="CN34" s="84"/>
      <c r="CO34" s="85"/>
      <c r="CP34" s="234">
        <f>10946480.32/1000</f>
        <v>10946.48032</v>
      </c>
      <c r="CQ34" s="235"/>
      <c r="CR34" s="235"/>
      <c r="CS34" s="235"/>
      <c r="CT34" s="236"/>
      <c r="CU34" s="234">
        <f>10946480.32/1000</f>
        <v>10946.48032</v>
      </c>
      <c r="CV34" s="235"/>
      <c r="CW34" s="235"/>
      <c r="CX34" s="235"/>
      <c r="CY34" s="236"/>
      <c r="CZ34" s="230">
        <f>100-CU34/CP34*100</f>
        <v>0</v>
      </c>
      <c r="DA34" s="84"/>
      <c r="DB34" s="84"/>
      <c r="DC34" s="84"/>
      <c r="DD34" s="85"/>
      <c r="DE34" s="230"/>
      <c r="DF34" s="84"/>
      <c r="DG34" s="84"/>
      <c r="DH34" s="84"/>
      <c r="DI34" s="85"/>
      <c r="DJ34" s="230"/>
      <c r="DK34" s="84"/>
      <c r="DL34" s="84"/>
      <c r="DM34" s="84"/>
      <c r="DN34" s="85"/>
      <c r="DO34" s="230"/>
      <c r="DP34" s="84"/>
      <c r="DQ34" s="84"/>
      <c r="DR34" s="84"/>
      <c r="DS34" s="85"/>
      <c r="DT34" s="234">
        <f>3302963.59/1000</f>
        <v>3302.96359</v>
      </c>
      <c r="DU34" s="235"/>
      <c r="DV34" s="235"/>
      <c r="DW34" s="235"/>
      <c r="DX34" s="236"/>
      <c r="DY34" s="234">
        <f>3044260.8/1000</f>
        <v>3044.2608</v>
      </c>
      <c r="DZ34" s="235"/>
      <c r="EA34" s="235"/>
      <c r="EB34" s="235"/>
      <c r="EC34" s="236"/>
      <c r="ED34" s="230">
        <f>100-DY34/DT34*100</f>
        <v>7.8324444987297</v>
      </c>
      <c r="EE34" s="84"/>
      <c r="EF34" s="84"/>
      <c r="EG34" s="84"/>
      <c r="EH34" s="85"/>
      <c r="EI34" s="230">
        <v>0</v>
      </c>
      <c r="EJ34" s="84"/>
      <c r="EK34" s="84"/>
      <c r="EL34" s="84"/>
      <c r="EM34" s="85"/>
      <c r="EN34" s="230">
        <v>0</v>
      </c>
      <c r="EO34" s="84"/>
      <c r="EP34" s="84"/>
      <c r="EQ34" s="84"/>
      <c r="ER34" s="85"/>
      <c r="ES34" s="230"/>
      <c r="ET34" s="84"/>
      <c r="EU34" s="84"/>
      <c r="EV34" s="84"/>
      <c r="EW34" s="85"/>
      <c r="EX34" s="237"/>
      <c r="EY34" s="133"/>
      <c r="EZ34" s="133"/>
      <c r="FA34" s="133"/>
      <c r="FB34" s="133"/>
      <c r="FC34" s="133"/>
      <c r="FD34" s="133"/>
      <c r="FE34" s="134"/>
    </row>
    <row r="35" spans="1:161" s="2" customFormat="1" ht="12.75" hidden="1">
      <c r="A35" s="16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130"/>
      <c r="S35" s="131"/>
      <c r="T35" s="131"/>
      <c r="U35" s="131"/>
      <c r="V35" s="131"/>
      <c r="W35" s="132"/>
      <c r="X35" s="130"/>
      <c r="Y35" s="131"/>
      <c r="Z35" s="131"/>
      <c r="AA35" s="131"/>
      <c r="AB35" s="131"/>
      <c r="AC35" s="131"/>
      <c r="AD35" s="131"/>
      <c r="AE35" s="131"/>
      <c r="AF35" s="131"/>
      <c r="AG35" s="132"/>
      <c r="AH35" s="230"/>
      <c r="AI35" s="84"/>
      <c r="AJ35" s="84"/>
      <c r="AK35" s="84"/>
      <c r="AL35" s="85"/>
      <c r="AM35" s="230"/>
      <c r="AN35" s="84"/>
      <c r="AO35" s="84"/>
      <c r="AP35" s="84"/>
      <c r="AQ35" s="85"/>
      <c r="AR35" s="230"/>
      <c r="AS35" s="84"/>
      <c r="AT35" s="84"/>
      <c r="AU35" s="84"/>
      <c r="AV35" s="85"/>
      <c r="AW35" s="230"/>
      <c r="AX35" s="84"/>
      <c r="AY35" s="84"/>
      <c r="AZ35" s="84"/>
      <c r="BA35" s="85"/>
      <c r="BB35" s="230"/>
      <c r="BC35" s="84"/>
      <c r="BD35" s="84"/>
      <c r="BE35" s="84"/>
      <c r="BF35" s="85"/>
      <c r="BG35" s="230"/>
      <c r="BH35" s="84"/>
      <c r="BI35" s="84"/>
      <c r="BJ35" s="84"/>
      <c r="BK35" s="85"/>
      <c r="BL35" s="230"/>
      <c r="BM35" s="84"/>
      <c r="BN35" s="84"/>
      <c r="BO35" s="84"/>
      <c r="BP35" s="85"/>
      <c r="BQ35" s="230"/>
      <c r="BR35" s="84"/>
      <c r="BS35" s="84"/>
      <c r="BT35" s="84"/>
      <c r="BU35" s="85"/>
      <c r="BV35" s="230"/>
      <c r="BW35" s="84"/>
      <c r="BX35" s="84"/>
      <c r="BY35" s="84"/>
      <c r="BZ35" s="85"/>
      <c r="CA35" s="230"/>
      <c r="CB35" s="84"/>
      <c r="CC35" s="84"/>
      <c r="CD35" s="84"/>
      <c r="CE35" s="85"/>
      <c r="CF35" s="230"/>
      <c r="CG35" s="84"/>
      <c r="CH35" s="84"/>
      <c r="CI35" s="84"/>
      <c r="CJ35" s="85"/>
      <c r="CK35" s="230"/>
      <c r="CL35" s="84"/>
      <c r="CM35" s="84"/>
      <c r="CN35" s="84"/>
      <c r="CO35" s="85"/>
      <c r="CP35" s="230"/>
      <c r="CQ35" s="84"/>
      <c r="CR35" s="84"/>
      <c r="CS35" s="84"/>
      <c r="CT35" s="85"/>
      <c r="CU35" s="230"/>
      <c r="CV35" s="84"/>
      <c r="CW35" s="84"/>
      <c r="CX35" s="84"/>
      <c r="CY35" s="85"/>
      <c r="CZ35" s="230"/>
      <c r="DA35" s="84"/>
      <c r="DB35" s="84"/>
      <c r="DC35" s="84"/>
      <c r="DD35" s="85"/>
      <c r="DE35" s="230"/>
      <c r="DF35" s="84"/>
      <c r="DG35" s="84"/>
      <c r="DH35" s="84"/>
      <c r="DI35" s="85"/>
      <c r="DJ35" s="230"/>
      <c r="DK35" s="84"/>
      <c r="DL35" s="84"/>
      <c r="DM35" s="84"/>
      <c r="DN35" s="85"/>
      <c r="DO35" s="230"/>
      <c r="DP35" s="84"/>
      <c r="DQ35" s="84"/>
      <c r="DR35" s="84"/>
      <c r="DS35" s="85"/>
      <c r="DT35" s="230"/>
      <c r="DU35" s="84"/>
      <c r="DV35" s="84"/>
      <c r="DW35" s="84"/>
      <c r="DX35" s="85"/>
      <c r="DY35" s="230"/>
      <c r="DZ35" s="84"/>
      <c r="EA35" s="84"/>
      <c r="EB35" s="84"/>
      <c r="EC35" s="85"/>
      <c r="ED35" s="230"/>
      <c r="EE35" s="84"/>
      <c r="EF35" s="84"/>
      <c r="EG35" s="84"/>
      <c r="EH35" s="85"/>
      <c r="EI35" s="230"/>
      <c r="EJ35" s="84"/>
      <c r="EK35" s="84"/>
      <c r="EL35" s="84"/>
      <c r="EM35" s="85"/>
      <c r="EN35" s="230"/>
      <c r="EO35" s="84"/>
      <c r="EP35" s="84"/>
      <c r="EQ35" s="84"/>
      <c r="ER35" s="85"/>
      <c r="ES35" s="230"/>
      <c r="ET35" s="84"/>
      <c r="EU35" s="84"/>
      <c r="EV35" s="84"/>
      <c r="EW35" s="85"/>
      <c r="EX35" s="237"/>
      <c r="EY35" s="133"/>
      <c r="EZ35" s="133"/>
      <c r="FA35" s="133"/>
      <c r="FB35" s="133"/>
      <c r="FC35" s="133"/>
      <c r="FD35" s="133"/>
      <c r="FE35" s="134"/>
    </row>
    <row r="36" spans="1:161" s="2" customFormat="1" ht="12.75" hidden="1">
      <c r="A36" s="16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130"/>
      <c r="S36" s="131"/>
      <c r="T36" s="131"/>
      <c r="U36" s="131"/>
      <c r="V36" s="131"/>
      <c r="W36" s="132"/>
      <c r="X36" s="130"/>
      <c r="Y36" s="131"/>
      <c r="Z36" s="131"/>
      <c r="AA36" s="131"/>
      <c r="AB36" s="131"/>
      <c r="AC36" s="131"/>
      <c r="AD36" s="131"/>
      <c r="AE36" s="131"/>
      <c r="AF36" s="131"/>
      <c r="AG36" s="132"/>
      <c r="AH36" s="230"/>
      <c r="AI36" s="84"/>
      <c r="AJ36" s="84"/>
      <c r="AK36" s="84"/>
      <c r="AL36" s="85"/>
      <c r="AM36" s="230"/>
      <c r="AN36" s="84"/>
      <c r="AO36" s="84"/>
      <c r="AP36" s="84"/>
      <c r="AQ36" s="85"/>
      <c r="AR36" s="230"/>
      <c r="AS36" s="84"/>
      <c r="AT36" s="84"/>
      <c r="AU36" s="84"/>
      <c r="AV36" s="85"/>
      <c r="AW36" s="230"/>
      <c r="AX36" s="84"/>
      <c r="AY36" s="84"/>
      <c r="AZ36" s="84"/>
      <c r="BA36" s="85"/>
      <c r="BB36" s="230"/>
      <c r="BC36" s="84"/>
      <c r="BD36" s="84"/>
      <c r="BE36" s="84"/>
      <c r="BF36" s="85"/>
      <c r="BG36" s="230"/>
      <c r="BH36" s="84"/>
      <c r="BI36" s="84"/>
      <c r="BJ36" s="84"/>
      <c r="BK36" s="85"/>
      <c r="BL36" s="230"/>
      <c r="BM36" s="84"/>
      <c r="BN36" s="84"/>
      <c r="BO36" s="84"/>
      <c r="BP36" s="85"/>
      <c r="BQ36" s="230"/>
      <c r="BR36" s="84"/>
      <c r="BS36" s="84"/>
      <c r="BT36" s="84"/>
      <c r="BU36" s="85"/>
      <c r="BV36" s="230"/>
      <c r="BW36" s="84"/>
      <c r="BX36" s="84"/>
      <c r="BY36" s="84"/>
      <c r="BZ36" s="85"/>
      <c r="CA36" s="230"/>
      <c r="CB36" s="84"/>
      <c r="CC36" s="84"/>
      <c r="CD36" s="84"/>
      <c r="CE36" s="85"/>
      <c r="CF36" s="230"/>
      <c r="CG36" s="84"/>
      <c r="CH36" s="84"/>
      <c r="CI36" s="84"/>
      <c r="CJ36" s="85"/>
      <c r="CK36" s="230"/>
      <c r="CL36" s="84"/>
      <c r="CM36" s="84"/>
      <c r="CN36" s="84"/>
      <c r="CO36" s="85"/>
      <c r="CP36" s="230"/>
      <c r="CQ36" s="84"/>
      <c r="CR36" s="84"/>
      <c r="CS36" s="84"/>
      <c r="CT36" s="85"/>
      <c r="CU36" s="230"/>
      <c r="CV36" s="84"/>
      <c r="CW36" s="84"/>
      <c r="CX36" s="84"/>
      <c r="CY36" s="85"/>
      <c r="CZ36" s="230"/>
      <c r="DA36" s="84"/>
      <c r="DB36" s="84"/>
      <c r="DC36" s="84"/>
      <c r="DD36" s="85"/>
      <c r="DE36" s="230"/>
      <c r="DF36" s="84"/>
      <c r="DG36" s="84"/>
      <c r="DH36" s="84"/>
      <c r="DI36" s="85"/>
      <c r="DJ36" s="230"/>
      <c r="DK36" s="84"/>
      <c r="DL36" s="84"/>
      <c r="DM36" s="84"/>
      <c r="DN36" s="85"/>
      <c r="DO36" s="230"/>
      <c r="DP36" s="84"/>
      <c r="DQ36" s="84"/>
      <c r="DR36" s="84"/>
      <c r="DS36" s="85"/>
      <c r="DT36" s="230"/>
      <c r="DU36" s="84"/>
      <c r="DV36" s="84"/>
      <c r="DW36" s="84"/>
      <c r="DX36" s="85"/>
      <c r="DY36" s="230"/>
      <c r="DZ36" s="84"/>
      <c r="EA36" s="84"/>
      <c r="EB36" s="84"/>
      <c r="EC36" s="85"/>
      <c r="ED36" s="230"/>
      <c r="EE36" s="84"/>
      <c r="EF36" s="84"/>
      <c r="EG36" s="84"/>
      <c r="EH36" s="85"/>
      <c r="EI36" s="230"/>
      <c r="EJ36" s="84"/>
      <c r="EK36" s="84"/>
      <c r="EL36" s="84"/>
      <c r="EM36" s="85"/>
      <c r="EN36" s="230"/>
      <c r="EO36" s="84"/>
      <c r="EP36" s="84"/>
      <c r="EQ36" s="84"/>
      <c r="ER36" s="85"/>
      <c r="ES36" s="230"/>
      <c r="ET36" s="84"/>
      <c r="EU36" s="84"/>
      <c r="EV36" s="84"/>
      <c r="EW36" s="85"/>
      <c r="EX36" s="237"/>
      <c r="EY36" s="133"/>
      <c r="EZ36" s="133"/>
      <c r="FA36" s="133"/>
      <c r="FB36" s="133"/>
      <c r="FC36" s="133"/>
      <c r="FD36" s="133"/>
      <c r="FE36" s="134"/>
    </row>
    <row r="37" spans="1:161" s="12" customFormat="1" ht="39" customHeight="1" hidden="1">
      <c r="A37" s="16"/>
      <c r="B37" s="133" t="s">
        <v>165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130"/>
      <c r="S37" s="131"/>
      <c r="T37" s="131"/>
      <c r="U37" s="131"/>
      <c r="V37" s="131"/>
      <c r="W37" s="132"/>
      <c r="X37" s="130" t="s">
        <v>102</v>
      </c>
      <c r="Y37" s="131"/>
      <c r="Z37" s="131"/>
      <c r="AA37" s="131"/>
      <c r="AB37" s="131"/>
      <c r="AC37" s="131"/>
      <c r="AD37" s="131"/>
      <c r="AE37" s="131"/>
      <c r="AF37" s="131"/>
      <c r="AG37" s="132"/>
      <c r="AH37" s="230"/>
      <c r="AI37" s="84"/>
      <c r="AJ37" s="84"/>
      <c r="AK37" s="84"/>
      <c r="AL37" s="85"/>
      <c r="AM37" s="230"/>
      <c r="AN37" s="84"/>
      <c r="AO37" s="84"/>
      <c r="AP37" s="84"/>
      <c r="AQ37" s="85"/>
      <c r="AR37" s="230"/>
      <c r="AS37" s="84"/>
      <c r="AT37" s="84"/>
      <c r="AU37" s="84"/>
      <c r="AV37" s="85"/>
      <c r="AW37" s="230"/>
      <c r="AX37" s="84"/>
      <c r="AY37" s="84"/>
      <c r="AZ37" s="84"/>
      <c r="BA37" s="85"/>
      <c r="BB37" s="230"/>
      <c r="BC37" s="84"/>
      <c r="BD37" s="84"/>
      <c r="BE37" s="84"/>
      <c r="BF37" s="85"/>
      <c r="BG37" s="230"/>
      <c r="BH37" s="84"/>
      <c r="BI37" s="84"/>
      <c r="BJ37" s="84"/>
      <c r="BK37" s="85"/>
      <c r="BL37" s="230"/>
      <c r="BM37" s="84"/>
      <c r="BN37" s="84"/>
      <c r="BO37" s="84"/>
      <c r="BP37" s="85"/>
      <c r="BQ37" s="230"/>
      <c r="BR37" s="84"/>
      <c r="BS37" s="84"/>
      <c r="BT37" s="84"/>
      <c r="BU37" s="85"/>
      <c r="BV37" s="230"/>
      <c r="BW37" s="84"/>
      <c r="BX37" s="84"/>
      <c r="BY37" s="84"/>
      <c r="BZ37" s="85"/>
      <c r="CA37" s="230"/>
      <c r="CB37" s="84"/>
      <c r="CC37" s="84"/>
      <c r="CD37" s="84"/>
      <c r="CE37" s="85"/>
      <c r="CF37" s="230"/>
      <c r="CG37" s="84"/>
      <c r="CH37" s="84"/>
      <c r="CI37" s="84"/>
      <c r="CJ37" s="85"/>
      <c r="CK37" s="230"/>
      <c r="CL37" s="84"/>
      <c r="CM37" s="84"/>
      <c r="CN37" s="84"/>
      <c r="CO37" s="85"/>
      <c r="CP37" s="230" t="s">
        <v>102</v>
      </c>
      <c r="CQ37" s="84"/>
      <c r="CR37" s="84"/>
      <c r="CS37" s="84"/>
      <c r="CT37" s="85"/>
      <c r="CU37" s="230" t="s">
        <v>102</v>
      </c>
      <c r="CV37" s="84"/>
      <c r="CW37" s="84"/>
      <c r="CX37" s="84"/>
      <c r="CY37" s="85"/>
      <c r="CZ37" s="230"/>
      <c r="DA37" s="84"/>
      <c r="DB37" s="84"/>
      <c r="DC37" s="84"/>
      <c r="DD37" s="85"/>
      <c r="DE37" s="230"/>
      <c r="DF37" s="84"/>
      <c r="DG37" s="84"/>
      <c r="DH37" s="84"/>
      <c r="DI37" s="85"/>
      <c r="DJ37" s="230"/>
      <c r="DK37" s="84"/>
      <c r="DL37" s="84"/>
      <c r="DM37" s="84"/>
      <c r="DN37" s="85"/>
      <c r="DO37" s="230"/>
      <c r="DP37" s="84"/>
      <c r="DQ37" s="84"/>
      <c r="DR37" s="84"/>
      <c r="DS37" s="85"/>
      <c r="DT37" s="230"/>
      <c r="DU37" s="84"/>
      <c r="DV37" s="84"/>
      <c r="DW37" s="84"/>
      <c r="DX37" s="85"/>
      <c r="DY37" s="230"/>
      <c r="DZ37" s="84"/>
      <c r="EA37" s="84"/>
      <c r="EB37" s="84"/>
      <c r="EC37" s="85"/>
      <c r="ED37" s="230"/>
      <c r="EE37" s="84"/>
      <c r="EF37" s="84"/>
      <c r="EG37" s="84"/>
      <c r="EH37" s="85"/>
      <c r="EI37" s="230"/>
      <c r="EJ37" s="84"/>
      <c r="EK37" s="84"/>
      <c r="EL37" s="84"/>
      <c r="EM37" s="85"/>
      <c r="EN37" s="230"/>
      <c r="EO37" s="84"/>
      <c r="EP37" s="84"/>
      <c r="EQ37" s="84"/>
      <c r="ER37" s="85"/>
      <c r="ES37" s="230"/>
      <c r="ET37" s="84"/>
      <c r="EU37" s="84"/>
      <c r="EV37" s="84"/>
      <c r="EW37" s="85"/>
      <c r="EX37" s="237"/>
      <c r="EY37" s="133"/>
      <c r="EZ37" s="133"/>
      <c r="FA37" s="133"/>
      <c r="FB37" s="133"/>
      <c r="FC37" s="133"/>
      <c r="FD37" s="133"/>
      <c r="FE37" s="134"/>
    </row>
    <row r="38" spans="1:161" s="12" customFormat="1" ht="12.75" hidden="1">
      <c r="A38" s="17"/>
      <c r="B38" s="255" t="s">
        <v>158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6"/>
      <c r="R38" s="240"/>
      <c r="S38" s="241"/>
      <c r="T38" s="241"/>
      <c r="U38" s="241"/>
      <c r="V38" s="241"/>
      <c r="W38" s="242"/>
      <c r="X38" s="240"/>
      <c r="Y38" s="241"/>
      <c r="Z38" s="241"/>
      <c r="AA38" s="241"/>
      <c r="AB38" s="241"/>
      <c r="AC38" s="241"/>
      <c r="AD38" s="241"/>
      <c r="AE38" s="241"/>
      <c r="AF38" s="241"/>
      <c r="AG38" s="242"/>
      <c r="AH38" s="246"/>
      <c r="AI38" s="247"/>
      <c r="AJ38" s="247"/>
      <c r="AK38" s="247"/>
      <c r="AL38" s="248"/>
      <c r="AM38" s="246"/>
      <c r="AN38" s="247"/>
      <c r="AO38" s="247"/>
      <c r="AP38" s="247"/>
      <c r="AQ38" s="248"/>
      <c r="AR38" s="246"/>
      <c r="AS38" s="247"/>
      <c r="AT38" s="247"/>
      <c r="AU38" s="247"/>
      <c r="AV38" s="248"/>
      <c r="AW38" s="246"/>
      <c r="AX38" s="247"/>
      <c r="AY38" s="247"/>
      <c r="AZ38" s="247"/>
      <c r="BA38" s="248"/>
      <c r="BB38" s="246"/>
      <c r="BC38" s="247"/>
      <c r="BD38" s="247"/>
      <c r="BE38" s="247"/>
      <c r="BF38" s="248"/>
      <c r="BG38" s="246"/>
      <c r="BH38" s="247"/>
      <c r="BI38" s="247"/>
      <c r="BJ38" s="247"/>
      <c r="BK38" s="248"/>
      <c r="BL38" s="246"/>
      <c r="BM38" s="247"/>
      <c r="BN38" s="247"/>
      <c r="BO38" s="247"/>
      <c r="BP38" s="248"/>
      <c r="BQ38" s="246"/>
      <c r="BR38" s="247"/>
      <c r="BS38" s="247"/>
      <c r="BT38" s="247"/>
      <c r="BU38" s="248"/>
      <c r="BV38" s="246"/>
      <c r="BW38" s="247"/>
      <c r="BX38" s="247"/>
      <c r="BY38" s="247"/>
      <c r="BZ38" s="248"/>
      <c r="CA38" s="246"/>
      <c r="CB38" s="247"/>
      <c r="CC38" s="247"/>
      <c r="CD38" s="247"/>
      <c r="CE38" s="248"/>
      <c r="CF38" s="246"/>
      <c r="CG38" s="247"/>
      <c r="CH38" s="247"/>
      <c r="CI38" s="247"/>
      <c r="CJ38" s="248"/>
      <c r="CK38" s="246"/>
      <c r="CL38" s="247"/>
      <c r="CM38" s="247"/>
      <c r="CN38" s="247"/>
      <c r="CO38" s="248"/>
      <c r="CP38" s="246" t="s">
        <v>102</v>
      </c>
      <c r="CQ38" s="247"/>
      <c r="CR38" s="247"/>
      <c r="CS38" s="247"/>
      <c r="CT38" s="248"/>
      <c r="CU38" s="246" t="s">
        <v>102</v>
      </c>
      <c r="CV38" s="247"/>
      <c r="CW38" s="247"/>
      <c r="CX38" s="247"/>
      <c r="CY38" s="248"/>
      <c r="CZ38" s="246"/>
      <c r="DA38" s="247"/>
      <c r="DB38" s="247"/>
      <c r="DC38" s="247"/>
      <c r="DD38" s="248"/>
      <c r="DE38" s="246"/>
      <c r="DF38" s="247"/>
      <c r="DG38" s="247"/>
      <c r="DH38" s="247"/>
      <c r="DI38" s="248"/>
      <c r="DJ38" s="246"/>
      <c r="DK38" s="247"/>
      <c r="DL38" s="247"/>
      <c r="DM38" s="247"/>
      <c r="DN38" s="248"/>
      <c r="DO38" s="246"/>
      <c r="DP38" s="247"/>
      <c r="DQ38" s="247"/>
      <c r="DR38" s="247"/>
      <c r="DS38" s="248"/>
      <c r="DT38" s="246"/>
      <c r="DU38" s="247"/>
      <c r="DV38" s="247"/>
      <c r="DW38" s="247"/>
      <c r="DX38" s="248"/>
      <c r="DY38" s="246"/>
      <c r="DZ38" s="247"/>
      <c r="EA38" s="247"/>
      <c r="EB38" s="247"/>
      <c r="EC38" s="248"/>
      <c r="ED38" s="246"/>
      <c r="EE38" s="247"/>
      <c r="EF38" s="247"/>
      <c r="EG38" s="247"/>
      <c r="EH38" s="248"/>
      <c r="EI38" s="246"/>
      <c r="EJ38" s="247"/>
      <c r="EK38" s="247"/>
      <c r="EL38" s="247"/>
      <c r="EM38" s="248"/>
      <c r="EN38" s="246"/>
      <c r="EO38" s="247"/>
      <c r="EP38" s="247"/>
      <c r="EQ38" s="247"/>
      <c r="ER38" s="248"/>
      <c r="ES38" s="246"/>
      <c r="ET38" s="247"/>
      <c r="EU38" s="247"/>
      <c r="EV38" s="247"/>
      <c r="EW38" s="248"/>
      <c r="EX38" s="153"/>
      <c r="EY38" s="154"/>
      <c r="EZ38" s="154"/>
      <c r="FA38" s="154"/>
      <c r="FB38" s="154"/>
      <c r="FC38" s="154"/>
      <c r="FD38" s="154"/>
      <c r="FE38" s="155"/>
    </row>
    <row r="39" spans="1:161" s="12" customFormat="1" ht="40.5" customHeight="1" hidden="1">
      <c r="A39" s="18"/>
      <c r="B39" s="263" t="s">
        <v>248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4"/>
      <c r="R39" s="243"/>
      <c r="S39" s="244"/>
      <c r="T39" s="244"/>
      <c r="U39" s="244"/>
      <c r="V39" s="244"/>
      <c r="W39" s="245"/>
      <c r="X39" s="243"/>
      <c r="Y39" s="244"/>
      <c r="Z39" s="244"/>
      <c r="AA39" s="244"/>
      <c r="AB39" s="244"/>
      <c r="AC39" s="244"/>
      <c r="AD39" s="244"/>
      <c r="AE39" s="244"/>
      <c r="AF39" s="244"/>
      <c r="AG39" s="245"/>
      <c r="AH39" s="249"/>
      <c r="AI39" s="250"/>
      <c r="AJ39" s="250"/>
      <c r="AK39" s="250"/>
      <c r="AL39" s="251"/>
      <c r="AM39" s="249"/>
      <c r="AN39" s="250"/>
      <c r="AO39" s="250"/>
      <c r="AP39" s="250"/>
      <c r="AQ39" s="251"/>
      <c r="AR39" s="249"/>
      <c r="AS39" s="250"/>
      <c r="AT39" s="250"/>
      <c r="AU39" s="250"/>
      <c r="AV39" s="251"/>
      <c r="AW39" s="249"/>
      <c r="AX39" s="250"/>
      <c r="AY39" s="250"/>
      <c r="AZ39" s="250"/>
      <c r="BA39" s="251"/>
      <c r="BB39" s="249"/>
      <c r="BC39" s="250"/>
      <c r="BD39" s="250"/>
      <c r="BE39" s="250"/>
      <c r="BF39" s="251"/>
      <c r="BG39" s="249"/>
      <c r="BH39" s="250"/>
      <c r="BI39" s="250"/>
      <c r="BJ39" s="250"/>
      <c r="BK39" s="251"/>
      <c r="BL39" s="249"/>
      <c r="BM39" s="250"/>
      <c r="BN39" s="250"/>
      <c r="BO39" s="250"/>
      <c r="BP39" s="251"/>
      <c r="BQ39" s="249"/>
      <c r="BR39" s="250"/>
      <c r="BS39" s="250"/>
      <c r="BT39" s="250"/>
      <c r="BU39" s="251"/>
      <c r="BV39" s="249"/>
      <c r="BW39" s="250"/>
      <c r="BX39" s="250"/>
      <c r="BY39" s="250"/>
      <c r="BZ39" s="251"/>
      <c r="CA39" s="249"/>
      <c r="CB39" s="250"/>
      <c r="CC39" s="250"/>
      <c r="CD39" s="250"/>
      <c r="CE39" s="251"/>
      <c r="CF39" s="249"/>
      <c r="CG39" s="250"/>
      <c r="CH39" s="250"/>
      <c r="CI39" s="250"/>
      <c r="CJ39" s="251"/>
      <c r="CK39" s="249"/>
      <c r="CL39" s="250"/>
      <c r="CM39" s="250"/>
      <c r="CN39" s="250"/>
      <c r="CO39" s="251"/>
      <c r="CP39" s="249"/>
      <c r="CQ39" s="250"/>
      <c r="CR39" s="250"/>
      <c r="CS39" s="250"/>
      <c r="CT39" s="251"/>
      <c r="CU39" s="249"/>
      <c r="CV39" s="250"/>
      <c r="CW39" s="250"/>
      <c r="CX39" s="250"/>
      <c r="CY39" s="251"/>
      <c r="CZ39" s="249"/>
      <c r="DA39" s="250"/>
      <c r="DB39" s="250"/>
      <c r="DC39" s="250"/>
      <c r="DD39" s="251"/>
      <c r="DE39" s="249"/>
      <c r="DF39" s="250"/>
      <c r="DG39" s="250"/>
      <c r="DH39" s="250"/>
      <c r="DI39" s="251"/>
      <c r="DJ39" s="249"/>
      <c r="DK39" s="250"/>
      <c r="DL39" s="250"/>
      <c r="DM39" s="250"/>
      <c r="DN39" s="251"/>
      <c r="DO39" s="249"/>
      <c r="DP39" s="250"/>
      <c r="DQ39" s="250"/>
      <c r="DR39" s="250"/>
      <c r="DS39" s="251"/>
      <c r="DT39" s="249"/>
      <c r="DU39" s="250"/>
      <c r="DV39" s="250"/>
      <c r="DW39" s="250"/>
      <c r="DX39" s="251"/>
      <c r="DY39" s="249"/>
      <c r="DZ39" s="250"/>
      <c r="EA39" s="250"/>
      <c r="EB39" s="250"/>
      <c r="EC39" s="251"/>
      <c r="ED39" s="249"/>
      <c r="EE39" s="250"/>
      <c r="EF39" s="250"/>
      <c r="EG39" s="250"/>
      <c r="EH39" s="251"/>
      <c r="EI39" s="249"/>
      <c r="EJ39" s="250"/>
      <c r="EK39" s="250"/>
      <c r="EL39" s="250"/>
      <c r="EM39" s="251"/>
      <c r="EN39" s="249"/>
      <c r="EO39" s="250"/>
      <c r="EP39" s="250"/>
      <c r="EQ39" s="250"/>
      <c r="ER39" s="251"/>
      <c r="ES39" s="249"/>
      <c r="ET39" s="250"/>
      <c r="EU39" s="250"/>
      <c r="EV39" s="250"/>
      <c r="EW39" s="251"/>
      <c r="EX39" s="159"/>
      <c r="EY39" s="160"/>
      <c r="EZ39" s="160"/>
      <c r="FA39" s="160"/>
      <c r="FB39" s="160"/>
      <c r="FC39" s="160"/>
      <c r="FD39" s="160"/>
      <c r="FE39" s="161"/>
    </row>
    <row r="40" spans="1:161" s="12" customFormat="1" ht="28.5" customHeight="1" hidden="1">
      <c r="A40" s="16"/>
      <c r="B40" s="133" t="s">
        <v>166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  <c r="R40" s="130"/>
      <c r="S40" s="131"/>
      <c r="T40" s="131"/>
      <c r="U40" s="131"/>
      <c r="V40" s="131"/>
      <c r="W40" s="132"/>
      <c r="X40" s="130"/>
      <c r="Y40" s="131"/>
      <c r="Z40" s="131"/>
      <c r="AA40" s="131"/>
      <c r="AB40" s="131"/>
      <c r="AC40" s="131"/>
      <c r="AD40" s="131"/>
      <c r="AE40" s="131"/>
      <c r="AF40" s="131"/>
      <c r="AG40" s="132"/>
      <c r="AH40" s="230"/>
      <c r="AI40" s="84"/>
      <c r="AJ40" s="84"/>
      <c r="AK40" s="84"/>
      <c r="AL40" s="85"/>
      <c r="AM40" s="230"/>
      <c r="AN40" s="84"/>
      <c r="AO40" s="84"/>
      <c r="AP40" s="84"/>
      <c r="AQ40" s="85"/>
      <c r="AR40" s="230"/>
      <c r="AS40" s="84"/>
      <c r="AT40" s="84"/>
      <c r="AU40" s="84"/>
      <c r="AV40" s="85"/>
      <c r="AW40" s="230"/>
      <c r="AX40" s="84"/>
      <c r="AY40" s="84"/>
      <c r="AZ40" s="84"/>
      <c r="BA40" s="85"/>
      <c r="BB40" s="230"/>
      <c r="BC40" s="84"/>
      <c r="BD40" s="84"/>
      <c r="BE40" s="84"/>
      <c r="BF40" s="85"/>
      <c r="BG40" s="230"/>
      <c r="BH40" s="84"/>
      <c r="BI40" s="84"/>
      <c r="BJ40" s="84"/>
      <c r="BK40" s="85"/>
      <c r="BL40" s="230"/>
      <c r="BM40" s="84"/>
      <c r="BN40" s="84"/>
      <c r="BO40" s="84"/>
      <c r="BP40" s="85"/>
      <c r="BQ40" s="230"/>
      <c r="BR40" s="84"/>
      <c r="BS40" s="84"/>
      <c r="BT40" s="84"/>
      <c r="BU40" s="85"/>
      <c r="BV40" s="230"/>
      <c r="BW40" s="84"/>
      <c r="BX40" s="84"/>
      <c r="BY40" s="84"/>
      <c r="BZ40" s="85"/>
      <c r="CA40" s="230"/>
      <c r="CB40" s="84"/>
      <c r="CC40" s="84"/>
      <c r="CD40" s="84"/>
      <c r="CE40" s="85"/>
      <c r="CF40" s="230"/>
      <c r="CG40" s="84"/>
      <c r="CH40" s="84"/>
      <c r="CI40" s="84"/>
      <c r="CJ40" s="85"/>
      <c r="CK40" s="230"/>
      <c r="CL40" s="84"/>
      <c r="CM40" s="84"/>
      <c r="CN40" s="84"/>
      <c r="CO40" s="85"/>
      <c r="CP40" s="230" t="s">
        <v>102</v>
      </c>
      <c r="CQ40" s="84"/>
      <c r="CR40" s="84"/>
      <c r="CS40" s="84"/>
      <c r="CT40" s="85"/>
      <c r="CU40" s="230" t="s">
        <v>102</v>
      </c>
      <c r="CV40" s="84"/>
      <c r="CW40" s="84"/>
      <c r="CX40" s="84"/>
      <c r="CY40" s="85"/>
      <c r="CZ40" s="230"/>
      <c r="DA40" s="84"/>
      <c r="DB40" s="84"/>
      <c r="DC40" s="84"/>
      <c r="DD40" s="85"/>
      <c r="DE40" s="230"/>
      <c r="DF40" s="84"/>
      <c r="DG40" s="84"/>
      <c r="DH40" s="84"/>
      <c r="DI40" s="85"/>
      <c r="DJ40" s="230"/>
      <c r="DK40" s="84"/>
      <c r="DL40" s="84"/>
      <c r="DM40" s="84"/>
      <c r="DN40" s="85"/>
      <c r="DO40" s="230"/>
      <c r="DP40" s="84"/>
      <c r="DQ40" s="84"/>
      <c r="DR40" s="84"/>
      <c r="DS40" s="85"/>
      <c r="DT40" s="230"/>
      <c r="DU40" s="84"/>
      <c r="DV40" s="84"/>
      <c r="DW40" s="84"/>
      <c r="DX40" s="85"/>
      <c r="DY40" s="230"/>
      <c r="DZ40" s="84"/>
      <c r="EA40" s="84"/>
      <c r="EB40" s="84"/>
      <c r="EC40" s="85"/>
      <c r="ED40" s="230"/>
      <c r="EE40" s="84"/>
      <c r="EF40" s="84"/>
      <c r="EG40" s="84"/>
      <c r="EH40" s="85"/>
      <c r="EI40" s="230"/>
      <c r="EJ40" s="84"/>
      <c r="EK40" s="84"/>
      <c r="EL40" s="84"/>
      <c r="EM40" s="85"/>
      <c r="EN40" s="230"/>
      <c r="EO40" s="84"/>
      <c r="EP40" s="84"/>
      <c r="EQ40" s="84"/>
      <c r="ER40" s="85"/>
      <c r="ES40" s="230"/>
      <c r="ET40" s="84"/>
      <c r="EU40" s="84"/>
      <c r="EV40" s="84"/>
      <c r="EW40" s="85"/>
      <c r="EX40" s="237"/>
      <c r="EY40" s="133"/>
      <c r="EZ40" s="133"/>
      <c r="FA40" s="133"/>
      <c r="FB40" s="133"/>
      <c r="FC40" s="133"/>
      <c r="FD40" s="133"/>
      <c r="FE40" s="134"/>
    </row>
    <row r="41" spans="1:161" s="12" customFormat="1" ht="39" customHeight="1" hidden="1">
      <c r="A41" s="16"/>
      <c r="B41" s="133" t="s">
        <v>167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  <c r="R41" s="130"/>
      <c r="S41" s="131"/>
      <c r="T41" s="131"/>
      <c r="U41" s="131"/>
      <c r="V41" s="131"/>
      <c r="W41" s="132"/>
      <c r="X41" s="130"/>
      <c r="Y41" s="131"/>
      <c r="Z41" s="131"/>
      <c r="AA41" s="131"/>
      <c r="AB41" s="131"/>
      <c r="AC41" s="131"/>
      <c r="AD41" s="131"/>
      <c r="AE41" s="131"/>
      <c r="AF41" s="131"/>
      <c r="AG41" s="132"/>
      <c r="AH41" s="230"/>
      <c r="AI41" s="84"/>
      <c r="AJ41" s="84"/>
      <c r="AK41" s="84"/>
      <c r="AL41" s="85"/>
      <c r="AM41" s="230"/>
      <c r="AN41" s="84"/>
      <c r="AO41" s="84"/>
      <c r="AP41" s="84"/>
      <c r="AQ41" s="85"/>
      <c r="AR41" s="230"/>
      <c r="AS41" s="84"/>
      <c r="AT41" s="84"/>
      <c r="AU41" s="84"/>
      <c r="AV41" s="85"/>
      <c r="AW41" s="230"/>
      <c r="AX41" s="84"/>
      <c r="AY41" s="84"/>
      <c r="AZ41" s="84"/>
      <c r="BA41" s="85"/>
      <c r="BB41" s="230"/>
      <c r="BC41" s="84"/>
      <c r="BD41" s="84"/>
      <c r="BE41" s="84"/>
      <c r="BF41" s="85"/>
      <c r="BG41" s="230"/>
      <c r="BH41" s="84"/>
      <c r="BI41" s="84"/>
      <c r="BJ41" s="84"/>
      <c r="BK41" s="85"/>
      <c r="BL41" s="230"/>
      <c r="BM41" s="84"/>
      <c r="BN41" s="84"/>
      <c r="BO41" s="84"/>
      <c r="BP41" s="85"/>
      <c r="BQ41" s="230"/>
      <c r="BR41" s="84"/>
      <c r="BS41" s="84"/>
      <c r="BT41" s="84"/>
      <c r="BU41" s="85"/>
      <c r="BV41" s="230"/>
      <c r="BW41" s="84"/>
      <c r="BX41" s="84"/>
      <c r="BY41" s="84"/>
      <c r="BZ41" s="85"/>
      <c r="CA41" s="230"/>
      <c r="CB41" s="84"/>
      <c r="CC41" s="84"/>
      <c r="CD41" s="84"/>
      <c r="CE41" s="85"/>
      <c r="CF41" s="230"/>
      <c r="CG41" s="84"/>
      <c r="CH41" s="84"/>
      <c r="CI41" s="84"/>
      <c r="CJ41" s="85"/>
      <c r="CK41" s="230"/>
      <c r="CL41" s="84"/>
      <c r="CM41" s="84"/>
      <c r="CN41" s="84"/>
      <c r="CO41" s="85"/>
      <c r="CP41" s="230" t="s">
        <v>102</v>
      </c>
      <c r="CQ41" s="84"/>
      <c r="CR41" s="84"/>
      <c r="CS41" s="84"/>
      <c r="CT41" s="85"/>
      <c r="CU41" s="230" t="s">
        <v>102</v>
      </c>
      <c r="CV41" s="84"/>
      <c r="CW41" s="84"/>
      <c r="CX41" s="84"/>
      <c r="CY41" s="85"/>
      <c r="CZ41" s="230"/>
      <c r="DA41" s="84"/>
      <c r="DB41" s="84"/>
      <c r="DC41" s="84"/>
      <c r="DD41" s="85"/>
      <c r="DE41" s="230"/>
      <c r="DF41" s="84"/>
      <c r="DG41" s="84"/>
      <c r="DH41" s="84"/>
      <c r="DI41" s="85"/>
      <c r="DJ41" s="230"/>
      <c r="DK41" s="84"/>
      <c r="DL41" s="84"/>
      <c r="DM41" s="84"/>
      <c r="DN41" s="85"/>
      <c r="DO41" s="230"/>
      <c r="DP41" s="84"/>
      <c r="DQ41" s="84"/>
      <c r="DR41" s="84"/>
      <c r="DS41" s="85"/>
      <c r="DT41" s="230"/>
      <c r="DU41" s="84"/>
      <c r="DV41" s="84"/>
      <c r="DW41" s="84"/>
      <c r="DX41" s="85"/>
      <c r="DY41" s="230"/>
      <c r="DZ41" s="84"/>
      <c r="EA41" s="84"/>
      <c r="EB41" s="84"/>
      <c r="EC41" s="85"/>
      <c r="ED41" s="230"/>
      <c r="EE41" s="84"/>
      <c r="EF41" s="84"/>
      <c r="EG41" s="84"/>
      <c r="EH41" s="85"/>
      <c r="EI41" s="230"/>
      <c r="EJ41" s="84"/>
      <c r="EK41" s="84"/>
      <c r="EL41" s="84"/>
      <c r="EM41" s="85"/>
      <c r="EN41" s="230"/>
      <c r="EO41" s="84"/>
      <c r="EP41" s="84"/>
      <c r="EQ41" s="84"/>
      <c r="ER41" s="85"/>
      <c r="ES41" s="230"/>
      <c r="ET41" s="84"/>
      <c r="EU41" s="84"/>
      <c r="EV41" s="84"/>
      <c r="EW41" s="85"/>
      <c r="EX41" s="237"/>
      <c r="EY41" s="133"/>
      <c r="EZ41" s="133"/>
      <c r="FA41" s="133"/>
      <c r="FB41" s="133"/>
      <c r="FC41" s="133"/>
      <c r="FD41" s="133"/>
      <c r="FE41" s="134"/>
    </row>
    <row r="42" spans="1:161" s="12" customFormat="1" ht="12.75" hidden="1">
      <c r="A42" s="17"/>
      <c r="B42" s="255" t="s">
        <v>158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/>
      <c r="R42" s="240"/>
      <c r="S42" s="241"/>
      <c r="T42" s="241"/>
      <c r="U42" s="241"/>
      <c r="V42" s="241"/>
      <c r="W42" s="242"/>
      <c r="X42" s="240"/>
      <c r="Y42" s="241"/>
      <c r="Z42" s="241"/>
      <c r="AA42" s="241"/>
      <c r="AB42" s="241"/>
      <c r="AC42" s="241"/>
      <c r="AD42" s="241"/>
      <c r="AE42" s="241"/>
      <c r="AF42" s="241"/>
      <c r="AG42" s="242"/>
      <c r="AH42" s="246"/>
      <c r="AI42" s="247"/>
      <c r="AJ42" s="247"/>
      <c r="AK42" s="247"/>
      <c r="AL42" s="248"/>
      <c r="AM42" s="246"/>
      <c r="AN42" s="247"/>
      <c r="AO42" s="247"/>
      <c r="AP42" s="247"/>
      <c r="AQ42" s="248"/>
      <c r="AR42" s="246"/>
      <c r="AS42" s="247"/>
      <c r="AT42" s="247"/>
      <c r="AU42" s="247"/>
      <c r="AV42" s="248"/>
      <c r="AW42" s="246"/>
      <c r="AX42" s="247"/>
      <c r="AY42" s="247"/>
      <c r="AZ42" s="247"/>
      <c r="BA42" s="248"/>
      <c r="BB42" s="246"/>
      <c r="BC42" s="247"/>
      <c r="BD42" s="247"/>
      <c r="BE42" s="247"/>
      <c r="BF42" s="248"/>
      <c r="BG42" s="246"/>
      <c r="BH42" s="247"/>
      <c r="BI42" s="247"/>
      <c r="BJ42" s="247"/>
      <c r="BK42" s="248"/>
      <c r="BL42" s="246"/>
      <c r="BM42" s="247"/>
      <c r="BN42" s="247"/>
      <c r="BO42" s="247"/>
      <c r="BP42" s="248"/>
      <c r="BQ42" s="246"/>
      <c r="BR42" s="247"/>
      <c r="BS42" s="247"/>
      <c r="BT42" s="247"/>
      <c r="BU42" s="248"/>
      <c r="BV42" s="246"/>
      <c r="BW42" s="247"/>
      <c r="BX42" s="247"/>
      <c r="BY42" s="247"/>
      <c r="BZ42" s="248"/>
      <c r="CA42" s="246"/>
      <c r="CB42" s="247"/>
      <c r="CC42" s="247"/>
      <c r="CD42" s="247"/>
      <c r="CE42" s="248"/>
      <c r="CF42" s="246"/>
      <c r="CG42" s="247"/>
      <c r="CH42" s="247"/>
      <c r="CI42" s="247"/>
      <c r="CJ42" s="248"/>
      <c r="CK42" s="246"/>
      <c r="CL42" s="247"/>
      <c r="CM42" s="247"/>
      <c r="CN42" s="247"/>
      <c r="CO42" s="248"/>
      <c r="CP42" s="246" t="s">
        <v>102</v>
      </c>
      <c r="CQ42" s="247"/>
      <c r="CR42" s="247"/>
      <c r="CS42" s="247"/>
      <c r="CT42" s="248"/>
      <c r="CU42" s="246" t="s">
        <v>102</v>
      </c>
      <c r="CV42" s="247"/>
      <c r="CW42" s="247"/>
      <c r="CX42" s="247"/>
      <c r="CY42" s="248"/>
      <c r="CZ42" s="246"/>
      <c r="DA42" s="247"/>
      <c r="DB42" s="247"/>
      <c r="DC42" s="247"/>
      <c r="DD42" s="248"/>
      <c r="DE42" s="246"/>
      <c r="DF42" s="247"/>
      <c r="DG42" s="247"/>
      <c r="DH42" s="247"/>
      <c r="DI42" s="248"/>
      <c r="DJ42" s="246"/>
      <c r="DK42" s="247"/>
      <c r="DL42" s="247"/>
      <c r="DM42" s="247"/>
      <c r="DN42" s="248"/>
      <c r="DO42" s="246"/>
      <c r="DP42" s="247"/>
      <c r="DQ42" s="247"/>
      <c r="DR42" s="247"/>
      <c r="DS42" s="248"/>
      <c r="DT42" s="246"/>
      <c r="DU42" s="247"/>
      <c r="DV42" s="247"/>
      <c r="DW42" s="247"/>
      <c r="DX42" s="248"/>
      <c r="DY42" s="246"/>
      <c r="DZ42" s="247"/>
      <c r="EA42" s="247"/>
      <c r="EB42" s="247"/>
      <c r="EC42" s="248"/>
      <c r="ED42" s="246"/>
      <c r="EE42" s="247"/>
      <c r="EF42" s="247"/>
      <c r="EG42" s="247"/>
      <c r="EH42" s="248"/>
      <c r="EI42" s="246"/>
      <c r="EJ42" s="247"/>
      <c r="EK42" s="247"/>
      <c r="EL42" s="247"/>
      <c r="EM42" s="248"/>
      <c r="EN42" s="246"/>
      <c r="EO42" s="247"/>
      <c r="EP42" s="247"/>
      <c r="EQ42" s="247"/>
      <c r="ER42" s="248"/>
      <c r="ES42" s="246"/>
      <c r="ET42" s="247"/>
      <c r="EU42" s="247"/>
      <c r="EV42" s="247"/>
      <c r="EW42" s="248"/>
      <c r="EX42" s="153"/>
      <c r="EY42" s="154"/>
      <c r="EZ42" s="154"/>
      <c r="FA42" s="154"/>
      <c r="FB42" s="154"/>
      <c r="FC42" s="154"/>
      <c r="FD42" s="154"/>
      <c r="FE42" s="155"/>
    </row>
    <row r="43" spans="1:161" s="12" customFormat="1" ht="40.5" customHeight="1" hidden="1">
      <c r="A43" s="18"/>
      <c r="B43" s="263" t="s">
        <v>249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4"/>
      <c r="R43" s="243"/>
      <c r="S43" s="244"/>
      <c r="T43" s="244"/>
      <c r="U43" s="244"/>
      <c r="V43" s="244"/>
      <c r="W43" s="245"/>
      <c r="X43" s="243"/>
      <c r="Y43" s="244"/>
      <c r="Z43" s="244"/>
      <c r="AA43" s="244"/>
      <c r="AB43" s="244"/>
      <c r="AC43" s="244"/>
      <c r="AD43" s="244"/>
      <c r="AE43" s="244"/>
      <c r="AF43" s="244"/>
      <c r="AG43" s="245"/>
      <c r="AH43" s="249"/>
      <c r="AI43" s="250"/>
      <c r="AJ43" s="250"/>
      <c r="AK43" s="250"/>
      <c r="AL43" s="251"/>
      <c r="AM43" s="249"/>
      <c r="AN43" s="250"/>
      <c r="AO43" s="250"/>
      <c r="AP43" s="250"/>
      <c r="AQ43" s="251"/>
      <c r="AR43" s="249"/>
      <c r="AS43" s="250"/>
      <c r="AT43" s="250"/>
      <c r="AU43" s="250"/>
      <c r="AV43" s="251"/>
      <c r="AW43" s="249"/>
      <c r="AX43" s="250"/>
      <c r="AY43" s="250"/>
      <c r="AZ43" s="250"/>
      <c r="BA43" s="251"/>
      <c r="BB43" s="249"/>
      <c r="BC43" s="250"/>
      <c r="BD43" s="250"/>
      <c r="BE43" s="250"/>
      <c r="BF43" s="251"/>
      <c r="BG43" s="249"/>
      <c r="BH43" s="250"/>
      <c r="BI43" s="250"/>
      <c r="BJ43" s="250"/>
      <c r="BK43" s="251"/>
      <c r="BL43" s="249"/>
      <c r="BM43" s="250"/>
      <c r="BN43" s="250"/>
      <c r="BO43" s="250"/>
      <c r="BP43" s="251"/>
      <c r="BQ43" s="249"/>
      <c r="BR43" s="250"/>
      <c r="BS43" s="250"/>
      <c r="BT43" s="250"/>
      <c r="BU43" s="251"/>
      <c r="BV43" s="249"/>
      <c r="BW43" s="250"/>
      <c r="BX43" s="250"/>
      <c r="BY43" s="250"/>
      <c r="BZ43" s="251"/>
      <c r="CA43" s="249"/>
      <c r="CB43" s="250"/>
      <c r="CC43" s="250"/>
      <c r="CD43" s="250"/>
      <c r="CE43" s="251"/>
      <c r="CF43" s="249"/>
      <c r="CG43" s="250"/>
      <c r="CH43" s="250"/>
      <c r="CI43" s="250"/>
      <c r="CJ43" s="251"/>
      <c r="CK43" s="249"/>
      <c r="CL43" s="250"/>
      <c r="CM43" s="250"/>
      <c r="CN43" s="250"/>
      <c r="CO43" s="251"/>
      <c r="CP43" s="249"/>
      <c r="CQ43" s="250"/>
      <c r="CR43" s="250"/>
      <c r="CS43" s="250"/>
      <c r="CT43" s="251"/>
      <c r="CU43" s="249"/>
      <c r="CV43" s="250"/>
      <c r="CW43" s="250"/>
      <c r="CX43" s="250"/>
      <c r="CY43" s="251"/>
      <c r="CZ43" s="249"/>
      <c r="DA43" s="250"/>
      <c r="DB43" s="250"/>
      <c r="DC43" s="250"/>
      <c r="DD43" s="251"/>
      <c r="DE43" s="249"/>
      <c r="DF43" s="250"/>
      <c r="DG43" s="250"/>
      <c r="DH43" s="250"/>
      <c r="DI43" s="251"/>
      <c r="DJ43" s="249"/>
      <c r="DK43" s="250"/>
      <c r="DL43" s="250"/>
      <c r="DM43" s="250"/>
      <c r="DN43" s="251"/>
      <c r="DO43" s="249"/>
      <c r="DP43" s="250"/>
      <c r="DQ43" s="250"/>
      <c r="DR43" s="250"/>
      <c r="DS43" s="251"/>
      <c r="DT43" s="249"/>
      <c r="DU43" s="250"/>
      <c r="DV43" s="250"/>
      <c r="DW43" s="250"/>
      <c r="DX43" s="251"/>
      <c r="DY43" s="249"/>
      <c r="DZ43" s="250"/>
      <c r="EA43" s="250"/>
      <c r="EB43" s="250"/>
      <c r="EC43" s="251"/>
      <c r="ED43" s="249"/>
      <c r="EE43" s="250"/>
      <c r="EF43" s="250"/>
      <c r="EG43" s="250"/>
      <c r="EH43" s="251"/>
      <c r="EI43" s="249"/>
      <c r="EJ43" s="250"/>
      <c r="EK43" s="250"/>
      <c r="EL43" s="250"/>
      <c r="EM43" s="251"/>
      <c r="EN43" s="249"/>
      <c r="EO43" s="250"/>
      <c r="EP43" s="250"/>
      <c r="EQ43" s="250"/>
      <c r="ER43" s="251"/>
      <c r="ES43" s="249"/>
      <c r="ET43" s="250"/>
      <c r="EU43" s="250"/>
      <c r="EV43" s="250"/>
      <c r="EW43" s="251"/>
      <c r="EX43" s="159"/>
      <c r="EY43" s="160"/>
      <c r="EZ43" s="160"/>
      <c r="FA43" s="160"/>
      <c r="FB43" s="160"/>
      <c r="FC43" s="160"/>
      <c r="FD43" s="160"/>
      <c r="FE43" s="161"/>
    </row>
    <row r="44" spans="1:161" s="2" customFormat="1" ht="18" customHeight="1">
      <c r="A44" s="16"/>
      <c r="B44" s="269" t="s">
        <v>168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70"/>
      <c r="R44" s="130"/>
      <c r="S44" s="131"/>
      <c r="T44" s="131"/>
      <c r="U44" s="131"/>
      <c r="V44" s="131"/>
      <c r="W44" s="132"/>
      <c r="X44" s="130"/>
      <c r="Y44" s="131"/>
      <c r="Z44" s="131"/>
      <c r="AA44" s="131"/>
      <c r="AB44" s="131"/>
      <c r="AC44" s="131"/>
      <c r="AD44" s="131"/>
      <c r="AE44" s="131"/>
      <c r="AF44" s="131"/>
      <c r="AG44" s="132"/>
      <c r="AH44" s="230"/>
      <c r="AI44" s="84"/>
      <c r="AJ44" s="84"/>
      <c r="AK44" s="84"/>
      <c r="AL44" s="85"/>
      <c r="AM44" s="230"/>
      <c r="AN44" s="84"/>
      <c r="AO44" s="84"/>
      <c r="AP44" s="84"/>
      <c r="AQ44" s="85"/>
      <c r="AR44" s="230"/>
      <c r="AS44" s="84"/>
      <c r="AT44" s="84"/>
      <c r="AU44" s="84"/>
      <c r="AV44" s="85"/>
      <c r="AW44" s="230"/>
      <c r="AX44" s="84"/>
      <c r="AY44" s="84"/>
      <c r="AZ44" s="84"/>
      <c r="BA44" s="85"/>
      <c r="BB44" s="230"/>
      <c r="BC44" s="84"/>
      <c r="BD44" s="84"/>
      <c r="BE44" s="84"/>
      <c r="BF44" s="85"/>
      <c r="BG44" s="230"/>
      <c r="BH44" s="84"/>
      <c r="BI44" s="84"/>
      <c r="BJ44" s="84"/>
      <c r="BK44" s="85"/>
      <c r="BL44" s="230"/>
      <c r="BM44" s="84"/>
      <c r="BN44" s="84"/>
      <c r="BO44" s="84"/>
      <c r="BP44" s="85"/>
      <c r="BQ44" s="230"/>
      <c r="BR44" s="84"/>
      <c r="BS44" s="84"/>
      <c r="BT44" s="84"/>
      <c r="BU44" s="85"/>
      <c r="BV44" s="230"/>
      <c r="BW44" s="84"/>
      <c r="BX44" s="84"/>
      <c r="BY44" s="84"/>
      <c r="BZ44" s="85"/>
      <c r="CA44" s="230"/>
      <c r="CB44" s="84"/>
      <c r="CC44" s="84"/>
      <c r="CD44" s="84"/>
      <c r="CE44" s="85"/>
      <c r="CF44" s="230"/>
      <c r="CG44" s="84"/>
      <c r="CH44" s="84"/>
      <c r="CI44" s="84"/>
      <c r="CJ44" s="85"/>
      <c r="CK44" s="230"/>
      <c r="CL44" s="84"/>
      <c r="CM44" s="84"/>
      <c r="CN44" s="84"/>
      <c r="CO44" s="85"/>
      <c r="CP44" s="230" t="s">
        <v>102</v>
      </c>
      <c r="CQ44" s="84"/>
      <c r="CR44" s="84"/>
      <c r="CS44" s="84"/>
      <c r="CT44" s="85"/>
      <c r="CU44" s="230" t="s">
        <v>102</v>
      </c>
      <c r="CV44" s="84"/>
      <c r="CW44" s="84"/>
      <c r="CX44" s="84"/>
      <c r="CY44" s="85"/>
      <c r="CZ44" s="230"/>
      <c r="DA44" s="84"/>
      <c r="DB44" s="84"/>
      <c r="DC44" s="84"/>
      <c r="DD44" s="85"/>
      <c r="DE44" s="230"/>
      <c r="DF44" s="84"/>
      <c r="DG44" s="84"/>
      <c r="DH44" s="84"/>
      <c r="DI44" s="85"/>
      <c r="DJ44" s="230"/>
      <c r="DK44" s="84"/>
      <c r="DL44" s="84"/>
      <c r="DM44" s="84"/>
      <c r="DN44" s="85"/>
      <c r="DO44" s="230"/>
      <c r="DP44" s="84"/>
      <c r="DQ44" s="84"/>
      <c r="DR44" s="84"/>
      <c r="DS44" s="85"/>
      <c r="DT44" s="230"/>
      <c r="DU44" s="84"/>
      <c r="DV44" s="84"/>
      <c r="DW44" s="84"/>
      <c r="DX44" s="85"/>
      <c r="DY44" s="230"/>
      <c r="DZ44" s="84"/>
      <c r="EA44" s="84"/>
      <c r="EB44" s="84"/>
      <c r="EC44" s="85"/>
      <c r="ED44" s="230"/>
      <c r="EE44" s="84"/>
      <c r="EF44" s="84"/>
      <c r="EG44" s="84"/>
      <c r="EH44" s="85"/>
      <c r="EI44" s="230"/>
      <c r="EJ44" s="84"/>
      <c r="EK44" s="84"/>
      <c r="EL44" s="84"/>
      <c r="EM44" s="85"/>
      <c r="EN44" s="230"/>
      <c r="EO44" s="84"/>
      <c r="EP44" s="84"/>
      <c r="EQ44" s="84"/>
      <c r="ER44" s="85"/>
      <c r="ES44" s="230"/>
      <c r="ET44" s="84"/>
      <c r="EU44" s="84"/>
      <c r="EV44" s="84"/>
      <c r="EW44" s="85"/>
      <c r="EX44" s="237"/>
      <c r="EY44" s="133"/>
      <c r="EZ44" s="133"/>
      <c r="FA44" s="133"/>
      <c r="FB44" s="133"/>
      <c r="FC44" s="133"/>
      <c r="FD44" s="133"/>
      <c r="FE44" s="134"/>
    </row>
    <row r="45" spans="1:161" s="12" customFormat="1" ht="28.5" customHeight="1">
      <c r="A45" s="16"/>
      <c r="B45" s="133" t="s">
        <v>169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4"/>
      <c r="R45" s="130"/>
      <c r="S45" s="131"/>
      <c r="T45" s="131"/>
      <c r="U45" s="131"/>
      <c r="V45" s="131"/>
      <c r="W45" s="132"/>
      <c r="X45" s="130" t="s">
        <v>102</v>
      </c>
      <c r="Y45" s="131"/>
      <c r="Z45" s="131"/>
      <c r="AA45" s="131"/>
      <c r="AB45" s="131"/>
      <c r="AC45" s="131"/>
      <c r="AD45" s="131"/>
      <c r="AE45" s="131"/>
      <c r="AF45" s="131"/>
      <c r="AG45" s="132"/>
      <c r="AH45" s="234"/>
      <c r="AI45" s="84"/>
      <c r="AJ45" s="84"/>
      <c r="AK45" s="84"/>
      <c r="AL45" s="85"/>
      <c r="AM45" s="234">
        <f>BB45+CU45+DY45</f>
        <v>4829.485900000001</v>
      </c>
      <c r="AN45" s="84"/>
      <c r="AO45" s="84"/>
      <c r="AP45" s="84"/>
      <c r="AQ45" s="85"/>
      <c r="AR45" s="230"/>
      <c r="AS45" s="84"/>
      <c r="AT45" s="84"/>
      <c r="AU45" s="84"/>
      <c r="AV45" s="85"/>
      <c r="AW45" s="230"/>
      <c r="AX45" s="84"/>
      <c r="AY45" s="84"/>
      <c r="AZ45" s="84"/>
      <c r="BA45" s="85"/>
      <c r="BB45" s="234">
        <f>615410.42/1000</f>
        <v>615.41042</v>
      </c>
      <c r="BC45" s="235"/>
      <c r="BD45" s="235"/>
      <c r="BE45" s="235"/>
      <c r="BF45" s="236"/>
      <c r="BG45" s="230"/>
      <c r="BH45" s="84"/>
      <c r="BI45" s="84"/>
      <c r="BJ45" s="84"/>
      <c r="BK45" s="85"/>
      <c r="BL45" s="230"/>
      <c r="BM45" s="84"/>
      <c r="BN45" s="84"/>
      <c r="BO45" s="84"/>
      <c r="BP45" s="85"/>
      <c r="BQ45" s="230"/>
      <c r="BR45" s="84"/>
      <c r="BS45" s="84"/>
      <c r="BT45" s="84"/>
      <c r="BU45" s="85"/>
      <c r="BV45" s="230"/>
      <c r="BW45" s="84"/>
      <c r="BX45" s="84"/>
      <c r="BY45" s="84"/>
      <c r="BZ45" s="85"/>
      <c r="CA45" s="230"/>
      <c r="CB45" s="84"/>
      <c r="CC45" s="84"/>
      <c r="CD45" s="84"/>
      <c r="CE45" s="85"/>
      <c r="CF45" s="230"/>
      <c r="CG45" s="84"/>
      <c r="CH45" s="84"/>
      <c r="CI45" s="84"/>
      <c r="CJ45" s="85"/>
      <c r="CK45" s="230"/>
      <c r="CL45" s="84"/>
      <c r="CM45" s="84"/>
      <c r="CN45" s="84"/>
      <c r="CO45" s="85"/>
      <c r="CP45" s="230">
        <v>0</v>
      </c>
      <c r="CQ45" s="84"/>
      <c r="CR45" s="84"/>
      <c r="CS45" s="84"/>
      <c r="CT45" s="85"/>
      <c r="CU45" s="230">
        <v>0</v>
      </c>
      <c r="CV45" s="84"/>
      <c r="CW45" s="84"/>
      <c r="CX45" s="84"/>
      <c r="CY45" s="85"/>
      <c r="CZ45" s="230"/>
      <c r="DA45" s="84"/>
      <c r="DB45" s="84"/>
      <c r="DC45" s="84"/>
      <c r="DD45" s="85"/>
      <c r="DE45" s="230"/>
      <c r="DF45" s="84"/>
      <c r="DG45" s="84"/>
      <c r="DH45" s="84"/>
      <c r="DI45" s="85"/>
      <c r="DJ45" s="230"/>
      <c r="DK45" s="84"/>
      <c r="DL45" s="84"/>
      <c r="DM45" s="84"/>
      <c r="DN45" s="85"/>
      <c r="DO45" s="230"/>
      <c r="DP45" s="84"/>
      <c r="DQ45" s="84"/>
      <c r="DR45" s="84"/>
      <c r="DS45" s="85"/>
      <c r="DT45" s="230"/>
      <c r="DU45" s="84"/>
      <c r="DV45" s="84"/>
      <c r="DW45" s="84"/>
      <c r="DX45" s="85"/>
      <c r="DY45" s="234">
        <f>4214075.48/1000</f>
        <v>4214.07548</v>
      </c>
      <c r="DZ45" s="235"/>
      <c r="EA45" s="235"/>
      <c r="EB45" s="235"/>
      <c r="EC45" s="236"/>
      <c r="ED45" s="230"/>
      <c r="EE45" s="84"/>
      <c r="EF45" s="84"/>
      <c r="EG45" s="84"/>
      <c r="EH45" s="85"/>
      <c r="EI45" s="230"/>
      <c r="EJ45" s="84"/>
      <c r="EK45" s="84"/>
      <c r="EL45" s="84"/>
      <c r="EM45" s="85"/>
      <c r="EN45" s="230"/>
      <c r="EO45" s="84"/>
      <c r="EP45" s="84"/>
      <c r="EQ45" s="84"/>
      <c r="ER45" s="85"/>
      <c r="ES45" s="230"/>
      <c r="ET45" s="84"/>
      <c r="EU45" s="84"/>
      <c r="EV45" s="84"/>
      <c r="EW45" s="85"/>
      <c r="EX45" s="237"/>
      <c r="EY45" s="133"/>
      <c r="EZ45" s="133"/>
      <c r="FA45" s="133"/>
      <c r="FB45" s="133"/>
      <c r="FC45" s="133"/>
      <c r="FD45" s="133"/>
      <c r="FE45" s="134"/>
    </row>
    <row r="46" spans="1:161" s="12" customFormat="1" ht="28.5" customHeight="1">
      <c r="A46" s="16"/>
      <c r="B46" s="133" t="s">
        <v>170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30"/>
      <c r="S46" s="131"/>
      <c r="T46" s="131"/>
      <c r="U46" s="131"/>
      <c r="V46" s="131"/>
      <c r="W46" s="132"/>
      <c r="X46" s="130" t="s">
        <v>102</v>
      </c>
      <c r="Y46" s="131"/>
      <c r="Z46" s="131"/>
      <c r="AA46" s="131"/>
      <c r="AB46" s="131"/>
      <c r="AC46" s="131"/>
      <c r="AD46" s="131"/>
      <c r="AE46" s="131"/>
      <c r="AF46" s="131"/>
      <c r="AG46" s="132"/>
      <c r="AH46" s="234"/>
      <c r="AI46" s="84"/>
      <c r="AJ46" s="84"/>
      <c r="AK46" s="84"/>
      <c r="AL46" s="85"/>
      <c r="AM46" s="234">
        <f>BB46+CU46+DY46</f>
        <v>4313.838990000002</v>
      </c>
      <c r="AN46" s="84"/>
      <c r="AO46" s="84"/>
      <c r="AP46" s="84"/>
      <c r="AQ46" s="85"/>
      <c r="AR46" s="230"/>
      <c r="AS46" s="84"/>
      <c r="AT46" s="84"/>
      <c r="AU46" s="84"/>
      <c r="AV46" s="85"/>
      <c r="AW46" s="230"/>
      <c r="AX46" s="84"/>
      <c r="AY46" s="84"/>
      <c r="AZ46" s="84"/>
      <c r="BA46" s="85"/>
      <c r="BB46" s="234">
        <f>BB45+BB8-BB20</f>
        <v>1011.0616900000023</v>
      </c>
      <c r="BC46" s="235"/>
      <c r="BD46" s="235"/>
      <c r="BE46" s="235"/>
      <c r="BF46" s="236"/>
      <c r="BG46" s="230"/>
      <c r="BH46" s="84"/>
      <c r="BI46" s="84"/>
      <c r="BJ46" s="84"/>
      <c r="BK46" s="85"/>
      <c r="BL46" s="230"/>
      <c r="BM46" s="84"/>
      <c r="BN46" s="84"/>
      <c r="BO46" s="84"/>
      <c r="BP46" s="85"/>
      <c r="BQ46" s="230"/>
      <c r="BR46" s="84"/>
      <c r="BS46" s="84"/>
      <c r="BT46" s="84"/>
      <c r="BU46" s="85"/>
      <c r="BV46" s="230"/>
      <c r="BW46" s="84"/>
      <c r="BX46" s="84"/>
      <c r="BY46" s="84"/>
      <c r="BZ46" s="85"/>
      <c r="CA46" s="230"/>
      <c r="CB46" s="84"/>
      <c r="CC46" s="84"/>
      <c r="CD46" s="84"/>
      <c r="CE46" s="85"/>
      <c r="CF46" s="230"/>
      <c r="CG46" s="84"/>
      <c r="CH46" s="84"/>
      <c r="CI46" s="84"/>
      <c r="CJ46" s="85"/>
      <c r="CK46" s="230"/>
      <c r="CL46" s="84"/>
      <c r="CM46" s="84"/>
      <c r="CN46" s="84"/>
      <c r="CO46" s="85"/>
      <c r="CP46" s="230">
        <v>0</v>
      </c>
      <c r="CQ46" s="84"/>
      <c r="CR46" s="84"/>
      <c r="CS46" s="84"/>
      <c r="CT46" s="85"/>
      <c r="CU46" s="230">
        <v>0</v>
      </c>
      <c r="CV46" s="84"/>
      <c r="CW46" s="84"/>
      <c r="CX46" s="84"/>
      <c r="CY46" s="85"/>
      <c r="CZ46" s="230"/>
      <c r="DA46" s="84"/>
      <c r="DB46" s="84"/>
      <c r="DC46" s="84"/>
      <c r="DD46" s="85"/>
      <c r="DE46" s="230"/>
      <c r="DF46" s="84"/>
      <c r="DG46" s="84"/>
      <c r="DH46" s="84"/>
      <c r="DI46" s="85"/>
      <c r="DJ46" s="230"/>
      <c r="DK46" s="84"/>
      <c r="DL46" s="84"/>
      <c r="DM46" s="84"/>
      <c r="DN46" s="85"/>
      <c r="DO46" s="230"/>
      <c r="DP46" s="84"/>
      <c r="DQ46" s="84"/>
      <c r="DR46" s="84"/>
      <c r="DS46" s="85"/>
      <c r="DT46" s="230"/>
      <c r="DU46" s="84"/>
      <c r="DV46" s="84"/>
      <c r="DW46" s="84"/>
      <c r="DX46" s="85"/>
      <c r="DY46" s="234">
        <f>DY45+DY8-DY20</f>
        <v>3302.7772999999997</v>
      </c>
      <c r="DZ46" s="235"/>
      <c r="EA46" s="235"/>
      <c r="EB46" s="235"/>
      <c r="EC46" s="236"/>
      <c r="ED46" s="230"/>
      <c r="EE46" s="84"/>
      <c r="EF46" s="84"/>
      <c r="EG46" s="84"/>
      <c r="EH46" s="85"/>
      <c r="EI46" s="230"/>
      <c r="EJ46" s="84"/>
      <c r="EK46" s="84"/>
      <c r="EL46" s="84"/>
      <c r="EM46" s="85"/>
      <c r="EN46" s="230"/>
      <c r="EO46" s="84"/>
      <c r="EP46" s="84"/>
      <c r="EQ46" s="84"/>
      <c r="ER46" s="85"/>
      <c r="ES46" s="230"/>
      <c r="ET46" s="84"/>
      <c r="EU46" s="84"/>
      <c r="EV46" s="84"/>
      <c r="EW46" s="85"/>
      <c r="EX46" s="237"/>
      <c r="EY46" s="133"/>
      <c r="EZ46" s="133"/>
      <c r="FA46" s="133"/>
      <c r="FB46" s="133"/>
      <c r="FC46" s="133"/>
      <c r="FD46" s="133"/>
      <c r="FE46" s="134"/>
    </row>
    <row r="47" ht="3" customHeight="1"/>
  </sheetData>
  <sheetProtection/>
  <mergeCells count="1020">
    <mergeCell ref="CP25:CT26"/>
    <mergeCell ref="CU25:CY26"/>
    <mergeCell ref="CP28:CT29"/>
    <mergeCell ref="CU28:CY29"/>
    <mergeCell ref="ED46:EH46"/>
    <mergeCell ref="EI46:EM46"/>
    <mergeCell ref="ED45:EH45"/>
    <mergeCell ref="EI45:EM45"/>
    <mergeCell ref="DJ45:DN45"/>
    <mergeCell ref="DO45:DS45"/>
    <mergeCell ref="EN46:ER46"/>
    <mergeCell ref="ES46:EW46"/>
    <mergeCell ref="EX46:FE46"/>
    <mergeCell ref="CZ46:DD46"/>
    <mergeCell ref="DE46:DI46"/>
    <mergeCell ref="DJ46:DN46"/>
    <mergeCell ref="DO46:DS46"/>
    <mergeCell ref="DT46:DX46"/>
    <mergeCell ref="DY46:EC46"/>
    <mergeCell ref="BV46:BZ46"/>
    <mergeCell ref="CA46:CE46"/>
    <mergeCell ref="CF46:CJ46"/>
    <mergeCell ref="CK46:CO46"/>
    <mergeCell ref="CP46:CT46"/>
    <mergeCell ref="CU46:CY46"/>
    <mergeCell ref="AR46:AV46"/>
    <mergeCell ref="AW46:BA46"/>
    <mergeCell ref="BB46:BF46"/>
    <mergeCell ref="BG46:BK46"/>
    <mergeCell ref="BL46:BP46"/>
    <mergeCell ref="BQ46:BU46"/>
    <mergeCell ref="EN45:ER45"/>
    <mergeCell ref="ES45:EW45"/>
    <mergeCell ref="EX45:FE45"/>
    <mergeCell ref="B46:Q46"/>
    <mergeCell ref="R46:W46"/>
    <mergeCell ref="X46:AG46"/>
    <mergeCell ref="AH46:AL46"/>
    <mergeCell ref="AM46:AQ46"/>
    <mergeCell ref="CZ45:DD45"/>
    <mergeCell ref="DE45:DI45"/>
    <mergeCell ref="DT45:DX45"/>
    <mergeCell ref="DY45:EC45"/>
    <mergeCell ref="BV45:BZ45"/>
    <mergeCell ref="CA45:CE45"/>
    <mergeCell ref="CF45:CJ45"/>
    <mergeCell ref="CK45:CO45"/>
    <mergeCell ref="CP45:CT45"/>
    <mergeCell ref="CU45:CY45"/>
    <mergeCell ref="AR45:AV45"/>
    <mergeCell ref="AW45:BA45"/>
    <mergeCell ref="BB45:BF45"/>
    <mergeCell ref="BG45:BK45"/>
    <mergeCell ref="BL45:BP45"/>
    <mergeCell ref="BQ45:BU45"/>
    <mergeCell ref="ED44:EH44"/>
    <mergeCell ref="EI44:EM44"/>
    <mergeCell ref="EN44:ER44"/>
    <mergeCell ref="ES44:EW44"/>
    <mergeCell ref="EX44:FE44"/>
    <mergeCell ref="B45:Q45"/>
    <mergeCell ref="R45:W45"/>
    <mergeCell ref="X45:AG45"/>
    <mergeCell ref="AH45:AL45"/>
    <mergeCell ref="AM45:AQ45"/>
    <mergeCell ref="CZ44:DD44"/>
    <mergeCell ref="DE44:DI44"/>
    <mergeCell ref="DJ44:DN44"/>
    <mergeCell ref="DO44:DS44"/>
    <mergeCell ref="DT44:DX44"/>
    <mergeCell ref="DY44:EC44"/>
    <mergeCell ref="BV44:BZ44"/>
    <mergeCell ref="CA44:CE44"/>
    <mergeCell ref="CF44:CJ44"/>
    <mergeCell ref="CK44:CO44"/>
    <mergeCell ref="CP44:CT44"/>
    <mergeCell ref="CU44:CY44"/>
    <mergeCell ref="AR44:AV44"/>
    <mergeCell ref="AW44:BA44"/>
    <mergeCell ref="BB44:BF44"/>
    <mergeCell ref="BG44:BK44"/>
    <mergeCell ref="BL44:BP44"/>
    <mergeCell ref="BQ44:BU44"/>
    <mergeCell ref="EI42:EM43"/>
    <mergeCell ref="EN42:ER43"/>
    <mergeCell ref="ES42:EW43"/>
    <mergeCell ref="EX42:FE43"/>
    <mergeCell ref="B43:Q43"/>
    <mergeCell ref="B44:Q44"/>
    <mergeCell ref="R44:W44"/>
    <mergeCell ref="X44:AG44"/>
    <mergeCell ref="AH44:AL44"/>
    <mergeCell ref="AM44:AQ44"/>
    <mergeCell ref="DE42:DI43"/>
    <mergeCell ref="DJ42:DN43"/>
    <mergeCell ref="DO42:DS43"/>
    <mergeCell ref="DT42:DX43"/>
    <mergeCell ref="DY42:EC43"/>
    <mergeCell ref="ED42:EH43"/>
    <mergeCell ref="CA42:CE43"/>
    <mergeCell ref="CF42:CJ43"/>
    <mergeCell ref="CK42:CO43"/>
    <mergeCell ref="CP42:CT43"/>
    <mergeCell ref="CU42:CY43"/>
    <mergeCell ref="CZ42:DD43"/>
    <mergeCell ref="AW42:BA43"/>
    <mergeCell ref="BB42:BF43"/>
    <mergeCell ref="BG42:BK43"/>
    <mergeCell ref="BL42:BP43"/>
    <mergeCell ref="BQ42:BU43"/>
    <mergeCell ref="BV42:BZ43"/>
    <mergeCell ref="EI41:EM41"/>
    <mergeCell ref="EN41:ER41"/>
    <mergeCell ref="ES41:EW41"/>
    <mergeCell ref="EX41:FE41"/>
    <mergeCell ref="B42:Q42"/>
    <mergeCell ref="R42:W43"/>
    <mergeCell ref="X42:AG43"/>
    <mergeCell ref="AH42:AL43"/>
    <mergeCell ref="AM42:AQ43"/>
    <mergeCell ref="AR42:AV43"/>
    <mergeCell ref="DE41:DI41"/>
    <mergeCell ref="DJ41:DN41"/>
    <mergeCell ref="DO41:DS41"/>
    <mergeCell ref="DT41:DX41"/>
    <mergeCell ref="DY41:EC41"/>
    <mergeCell ref="ED41:EH41"/>
    <mergeCell ref="CA41:CE41"/>
    <mergeCell ref="CF41:CJ41"/>
    <mergeCell ref="CK41:CO41"/>
    <mergeCell ref="CP41:CT41"/>
    <mergeCell ref="CU41:CY41"/>
    <mergeCell ref="CZ41:DD41"/>
    <mergeCell ref="AW41:BA41"/>
    <mergeCell ref="BB41:BF41"/>
    <mergeCell ref="BG41:BK41"/>
    <mergeCell ref="BL41:BP41"/>
    <mergeCell ref="BQ41:BU41"/>
    <mergeCell ref="BV41:BZ41"/>
    <mergeCell ref="EI40:EM40"/>
    <mergeCell ref="EN40:ER40"/>
    <mergeCell ref="ES40:EW40"/>
    <mergeCell ref="EX40:FE40"/>
    <mergeCell ref="B41:Q41"/>
    <mergeCell ref="R41:W41"/>
    <mergeCell ref="X41:AG41"/>
    <mergeCell ref="AH41:AL41"/>
    <mergeCell ref="AM41:AQ41"/>
    <mergeCell ref="AR41:AV41"/>
    <mergeCell ref="DE40:DI40"/>
    <mergeCell ref="DJ40:DN40"/>
    <mergeCell ref="DO40:DS40"/>
    <mergeCell ref="DT40:DX40"/>
    <mergeCell ref="DY40:EC40"/>
    <mergeCell ref="ED40:EH40"/>
    <mergeCell ref="CA40:CE40"/>
    <mergeCell ref="CF40:CJ40"/>
    <mergeCell ref="CK40:CO40"/>
    <mergeCell ref="CP40:CT40"/>
    <mergeCell ref="CU40:CY40"/>
    <mergeCell ref="CZ40:DD40"/>
    <mergeCell ref="AW40:BA40"/>
    <mergeCell ref="BB40:BF40"/>
    <mergeCell ref="BG40:BK40"/>
    <mergeCell ref="BL40:BP40"/>
    <mergeCell ref="BQ40:BU40"/>
    <mergeCell ref="BV40:BZ40"/>
    <mergeCell ref="B40:Q40"/>
    <mergeCell ref="R40:W40"/>
    <mergeCell ref="X40:AG40"/>
    <mergeCell ref="AH40:AL40"/>
    <mergeCell ref="AM40:AQ40"/>
    <mergeCell ref="AR40:AV40"/>
    <mergeCell ref="ED38:EH39"/>
    <mergeCell ref="EI38:EM39"/>
    <mergeCell ref="EN38:ER39"/>
    <mergeCell ref="ES38:EW39"/>
    <mergeCell ref="EX38:FE39"/>
    <mergeCell ref="B39:Q39"/>
    <mergeCell ref="CZ38:DD39"/>
    <mergeCell ref="DE38:DI39"/>
    <mergeCell ref="DJ38:DN39"/>
    <mergeCell ref="DO38:DS39"/>
    <mergeCell ref="DT38:DX39"/>
    <mergeCell ref="DY38:EC39"/>
    <mergeCell ref="BV38:BZ39"/>
    <mergeCell ref="CA38:CE39"/>
    <mergeCell ref="CF38:CJ39"/>
    <mergeCell ref="CK38:CO39"/>
    <mergeCell ref="CP38:CT39"/>
    <mergeCell ref="CU38:CY39"/>
    <mergeCell ref="AR38:AV39"/>
    <mergeCell ref="AW38:BA39"/>
    <mergeCell ref="BB38:BF39"/>
    <mergeCell ref="BG38:BK39"/>
    <mergeCell ref="BL38:BP39"/>
    <mergeCell ref="BQ38:BU39"/>
    <mergeCell ref="ED37:EH37"/>
    <mergeCell ref="EI37:EM37"/>
    <mergeCell ref="EN37:ER37"/>
    <mergeCell ref="ES37:EW37"/>
    <mergeCell ref="EX37:FE37"/>
    <mergeCell ref="B38:Q38"/>
    <mergeCell ref="R38:W39"/>
    <mergeCell ref="X38:AG39"/>
    <mergeCell ref="AH38:AL39"/>
    <mergeCell ref="AM38:AQ39"/>
    <mergeCell ref="CZ37:DD37"/>
    <mergeCell ref="DE37:DI37"/>
    <mergeCell ref="DJ37:DN37"/>
    <mergeCell ref="DO37:DS37"/>
    <mergeCell ref="DT37:DX37"/>
    <mergeCell ref="DY37:EC37"/>
    <mergeCell ref="BV37:BZ37"/>
    <mergeCell ref="CA37:CE37"/>
    <mergeCell ref="CF37:CJ37"/>
    <mergeCell ref="CK37:CO37"/>
    <mergeCell ref="CP37:CT37"/>
    <mergeCell ref="CU37:CY37"/>
    <mergeCell ref="AR37:AV37"/>
    <mergeCell ref="AW37:BA37"/>
    <mergeCell ref="BB37:BF37"/>
    <mergeCell ref="BG37:BK37"/>
    <mergeCell ref="BL37:BP37"/>
    <mergeCell ref="BQ37:BU37"/>
    <mergeCell ref="ED36:EH36"/>
    <mergeCell ref="EI36:EM36"/>
    <mergeCell ref="EN36:ER36"/>
    <mergeCell ref="ES36:EW36"/>
    <mergeCell ref="EX36:FE36"/>
    <mergeCell ref="B37:Q37"/>
    <mergeCell ref="R37:W37"/>
    <mergeCell ref="X37:AG37"/>
    <mergeCell ref="AH37:AL37"/>
    <mergeCell ref="AM37:AQ37"/>
    <mergeCell ref="CZ36:DD36"/>
    <mergeCell ref="DE36:DI36"/>
    <mergeCell ref="DJ36:DN36"/>
    <mergeCell ref="DO36:DS36"/>
    <mergeCell ref="DT36:DX36"/>
    <mergeCell ref="DY36:EC36"/>
    <mergeCell ref="BV36:BZ36"/>
    <mergeCell ref="CA36:CE36"/>
    <mergeCell ref="CF36:CJ36"/>
    <mergeCell ref="CK36:CO36"/>
    <mergeCell ref="CP36:CT36"/>
    <mergeCell ref="CU36:CY36"/>
    <mergeCell ref="AR36:AV36"/>
    <mergeCell ref="AW36:BA36"/>
    <mergeCell ref="BB36:BF36"/>
    <mergeCell ref="BG36:BK36"/>
    <mergeCell ref="BL36:BP36"/>
    <mergeCell ref="BQ36:BU36"/>
    <mergeCell ref="ED35:EH35"/>
    <mergeCell ref="EI35:EM35"/>
    <mergeCell ref="EN35:ER35"/>
    <mergeCell ref="ES35:EW35"/>
    <mergeCell ref="EX35:FE35"/>
    <mergeCell ref="B36:Q36"/>
    <mergeCell ref="R36:W36"/>
    <mergeCell ref="X36:AG36"/>
    <mergeCell ref="AH36:AL36"/>
    <mergeCell ref="AM36:AQ36"/>
    <mergeCell ref="CZ35:DD35"/>
    <mergeCell ref="DE35:DI35"/>
    <mergeCell ref="DJ35:DN35"/>
    <mergeCell ref="DO35:DS35"/>
    <mergeCell ref="DT35:DX35"/>
    <mergeCell ref="DY35:EC35"/>
    <mergeCell ref="BV35:BZ35"/>
    <mergeCell ref="CA35:CE35"/>
    <mergeCell ref="CF35:CJ35"/>
    <mergeCell ref="CK35:CO35"/>
    <mergeCell ref="CP35:CT35"/>
    <mergeCell ref="CU35:CY35"/>
    <mergeCell ref="AR35:AV35"/>
    <mergeCell ref="AW35:BA35"/>
    <mergeCell ref="BB35:BF35"/>
    <mergeCell ref="BG35:BK35"/>
    <mergeCell ref="BL35:BP35"/>
    <mergeCell ref="BQ35:BU35"/>
    <mergeCell ref="ED34:EH34"/>
    <mergeCell ref="EI34:EM34"/>
    <mergeCell ref="EN34:ER34"/>
    <mergeCell ref="ES34:EW34"/>
    <mergeCell ref="EX34:FE34"/>
    <mergeCell ref="B35:Q35"/>
    <mergeCell ref="R35:W35"/>
    <mergeCell ref="X35:AG35"/>
    <mergeCell ref="AH35:AL35"/>
    <mergeCell ref="AM35:AQ35"/>
    <mergeCell ref="CZ34:DD34"/>
    <mergeCell ref="DE34:DI34"/>
    <mergeCell ref="DJ34:DN34"/>
    <mergeCell ref="DO34:DS34"/>
    <mergeCell ref="DT34:DX34"/>
    <mergeCell ref="DY34:EC34"/>
    <mergeCell ref="BV34:BZ34"/>
    <mergeCell ref="CA34:CE34"/>
    <mergeCell ref="CF34:CJ34"/>
    <mergeCell ref="CK34:CO34"/>
    <mergeCell ref="CP34:CT34"/>
    <mergeCell ref="CU34:CY34"/>
    <mergeCell ref="AR34:AV34"/>
    <mergeCell ref="AW34:BA34"/>
    <mergeCell ref="BB34:BF34"/>
    <mergeCell ref="BG34:BK34"/>
    <mergeCell ref="BL34:BP34"/>
    <mergeCell ref="BQ34:BU34"/>
    <mergeCell ref="ED33:EH33"/>
    <mergeCell ref="EI33:EM33"/>
    <mergeCell ref="EN33:ER33"/>
    <mergeCell ref="ES33:EW33"/>
    <mergeCell ref="EX33:FE33"/>
    <mergeCell ref="B34:Q34"/>
    <mergeCell ref="R34:W34"/>
    <mergeCell ref="X34:AG34"/>
    <mergeCell ref="AH34:AL34"/>
    <mergeCell ref="AM34:AQ34"/>
    <mergeCell ref="CZ33:DD33"/>
    <mergeCell ref="DE33:DI33"/>
    <mergeCell ref="DJ33:DN33"/>
    <mergeCell ref="DO33:DS33"/>
    <mergeCell ref="DT33:DX33"/>
    <mergeCell ref="DY33:EC33"/>
    <mergeCell ref="BV33:BZ33"/>
    <mergeCell ref="CA33:CE33"/>
    <mergeCell ref="CF33:CJ33"/>
    <mergeCell ref="CK33:CO33"/>
    <mergeCell ref="CP33:CT33"/>
    <mergeCell ref="CU33:CY33"/>
    <mergeCell ref="AR33:AV33"/>
    <mergeCell ref="AW33:BA33"/>
    <mergeCell ref="BB33:BF33"/>
    <mergeCell ref="BG33:BK33"/>
    <mergeCell ref="BL33:BP33"/>
    <mergeCell ref="BQ33:BU33"/>
    <mergeCell ref="ED32:EH32"/>
    <mergeCell ref="EI32:EM32"/>
    <mergeCell ref="EN32:ER32"/>
    <mergeCell ref="ES32:EW32"/>
    <mergeCell ref="EX32:FE32"/>
    <mergeCell ref="B33:Q33"/>
    <mergeCell ref="R33:W33"/>
    <mergeCell ref="X33:AG33"/>
    <mergeCell ref="AH33:AL33"/>
    <mergeCell ref="AM33:AQ33"/>
    <mergeCell ref="CZ32:DD32"/>
    <mergeCell ref="DE32:DI32"/>
    <mergeCell ref="DJ32:DN32"/>
    <mergeCell ref="DO32:DS32"/>
    <mergeCell ref="DT32:DX32"/>
    <mergeCell ref="DY32:EC32"/>
    <mergeCell ref="BV32:BZ32"/>
    <mergeCell ref="CA32:CE32"/>
    <mergeCell ref="CF32:CJ32"/>
    <mergeCell ref="CK32:CO32"/>
    <mergeCell ref="CP32:CT32"/>
    <mergeCell ref="CU32:CY32"/>
    <mergeCell ref="AR32:AV32"/>
    <mergeCell ref="AW32:BA32"/>
    <mergeCell ref="BB32:BF32"/>
    <mergeCell ref="BG32:BK32"/>
    <mergeCell ref="BL32:BP32"/>
    <mergeCell ref="BQ32:BU32"/>
    <mergeCell ref="ED31:EH31"/>
    <mergeCell ref="EI31:EM31"/>
    <mergeCell ref="EN31:ER31"/>
    <mergeCell ref="ES31:EW31"/>
    <mergeCell ref="EX31:FE31"/>
    <mergeCell ref="B32:Q32"/>
    <mergeCell ref="R32:W32"/>
    <mergeCell ref="X32:AG32"/>
    <mergeCell ref="AH32:AL32"/>
    <mergeCell ref="AM32:AQ32"/>
    <mergeCell ref="CZ31:DD31"/>
    <mergeCell ref="DE31:DI31"/>
    <mergeCell ref="DJ31:DN31"/>
    <mergeCell ref="DO31:DS31"/>
    <mergeCell ref="DT31:DX31"/>
    <mergeCell ref="DY31:EC31"/>
    <mergeCell ref="BV31:BZ31"/>
    <mergeCell ref="CA31:CE31"/>
    <mergeCell ref="CF31:CJ31"/>
    <mergeCell ref="CK31:CO31"/>
    <mergeCell ref="CP31:CT31"/>
    <mergeCell ref="CU31:CY31"/>
    <mergeCell ref="AR31:AV31"/>
    <mergeCell ref="AW31:BA31"/>
    <mergeCell ref="BB31:BF31"/>
    <mergeCell ref="BG31:BK31"/>
    <mergeCell ref="BL31:BP31"/>
    <mergeCell ref="BQ31:BU31"/>
    <mergeCell ref="ED30:EH30"/>
    <mergeCell ref="EI30:EM30"/>
    <mergeCell ref="EN30:ER30"/>
    <mergeCell ref="ES30:EW30"/>
    <mergeCell ref="EX30:FE30"/>
    <mergeCell ref="B31:Q31"/>
    <mergeCell ref="R31:W31"/>
    <mergeCell ref="X31:AG31"/>
    <mergeCell ref="AH31:AL31"/>
    <mergeCell ref="AM31:AQ31"/>
    <mergeCell ref="CZ30:DD30"/>
    <mergeCell ref="DE30:DI30"/>
    <mergeCell ref="DJ30:DN30"/>
    <mergeCell ref="DO30:DS30"/>
    <mergeCell ref="DT30:DX30"/>
    <mergeCell ref="DY30:EC30"/>
    <mergeCell ref="BV30:BZ30"/>
    <mergeCell ref="CA30:CE30"/>
    <mergeCell ref="CF30:CJ30"/>
    <mergeCell ref="CK30:CO30"/>
    <mergeCell ref="CP30:CT30"/>
    <mergeCell ref="CU30:CY30"/>
    <mergeCell ref="AR30:AV30"/>
    <mergeCell ref="AW30:BA30"/>
    <mergeCell ref="BB30:BF30"/>
    <mergeCell ref="BG30:BK30"/>
    <mergeCell ref="BL30:BP30"/>
    <mergeCell ref="BQ30:BU30"/>
    <mergeCell ref="ED29:EH29"/>
    <mergeCell ref="EI29:EM29"/>
    <mergeCell ref="EN29:ER29"/>
    <mergeCell ref="ES29:EW29"/>
    <mergeCell ref="EX29:FE29"/>
    <mergeCell ref="B30:Q30"/>
    <mergeCell ref="R30:W30"/>
    <mergeCell ref="X30:AG30"/>
    <mergeCell ref="AH30:AL30"/>
    <mergeCell ref="AM30:AQ30"/>
    <mergeCell ref="CZ29:DD29"/>
    <mergeCell ref="DE29:DI29"/>
    <mergeCell ref="DJ29:DN29"/>
    <mergeCell ref="DO29:DS29"/>
    <mergeCell ref="DT29:DX29"/>
    <mergeCell ref="DY29:EC29"/>
    <mergeCell ref="BV29:BZ29"/>
    <mergeCell ref="CA29:CE29"/>
    <mergeCell ref="CF29:CJ29"/>
    <mergeCell ref="CK29:CO29"/>
    <mergeCell ref="AR29:AV29"/>
    <mergeCell ref="AW29:BA29"/>
    <mergeCell ref="BB29:BF29"/>
    <mergeCell ref="BG29:BK29"/>
    <mergeCell ref="BL29:BP29"/>
    <mergeCell ref="BQ29:BU29"/>
    <mergeCell ref="ED28:EH28"/>
    <mergeCell ref="EI28:EM28"/>
    <mergeCell ref="EN28:ER28"/>
    <mergeCell ref="ES28:EW28"/>
    <mergeCell ref="EX28:FE28"/>
    <mergeCell ref="B29:Q29"/>
    <mergeCell ref="R29:W29"/>
    <mergeCell ref="X29:AG29"/>
    <mergeCell ref="AH29:AL29"/>
    <mergeCell ref="AM29:AQ29"/>
    <mergeCell ref="CZ28:DD28"/>
    <mergeCell ref="DE28:DI28"/>
    <mergeCell ref="DJ28:DN28"/>
    <mergeCell ref="DO28:DS28"/>
    <mergeCell ref="DT28:DX28"/>
    <mergeCell ref="DY28:EC28"/>
    <mergeCell ref="BV28:BZ28"/>
    <mergeCell ref="CA28:CE28"/>
    <mergeCell ref="CF28:CJ28"/>
    <mergeCell ref="CK28:CO28"/>
    <mergeCell ref="AR28:AV28"/>
    <mergeCell ref="AW28:BA28"/>
    <mergeCell ref="BB28:BF28"/>
    <mergeCell ref="BG28:BK28"/>
    <mergeCell ref="BL28:BP28"/>
    <mergeCell ref="BQ28:BU28"/>
    <mergeCell ref="ED27:EH27"/>
    <mergeCell ref="EI27:EM27"/>
    <mergeCell ref="EN27:ER27"/>
    <mergeCell ref="ES27:EW27"/>
    <mergeCell ref="EX27:FE27"/>
    <mergeCell ref="B28:Q28"/>
    <mergeCell ref="R28:W28"/>
    <mergeCell ref="X28:AG28"/>
    <mergeCell ref="AH28:AL28"/>
    <mergeCell ref="AM28:AQ28"/>
    <mergeCell ref="CZ27:DD27"/>
    <mergeCell ref="DE27:DI27"/>
    <mergeCell ref="DJ27:DN27"/>
    <mergeCell ref="DO27:DS27"/>
    <mergeCell ref="DT27:DX27"/>
    <mergeCell ref="DY27:EC27"/>
    <mergeCell ref="BV27:BZ27"/>
    <mergeCell ref="CA27:CE27"/>
    <mergeCell ref="CF27:CJ27"/>
    <mergeCell ref="CK27:CO27"/>
    <mergeCell ref="CP27:CT27"/>
    <mergeCell ref="CU27:CY27"/>
    <mergeCell ref="AR27:AV27"/>
    <mergeCell ref="AW27:BA27"/>
    <mergeCell ref="BB27:BF27"/>
    <mergeCell ref="BG27:BK27"/>
    <mergeCell ref="BL27:BP27"/>
    <mergeCell ref="BQ27:BU27"/>
    <mergeCell ref="ED26:EH26"/>
    <mergeCell ref="EI26:EM26"/>
    <mergeCell ref="EN26:ER26"/>
    <mergeCell ref="ES26:EW26"/>
    <mergeCell ref="EX26:FE26"/>
    <mergeCell ref="B27:Q27"/>
    <mergeCell ref="R27:W27"/>
    <mergeCell ref="X27:AG27"/>
    <mergeCell ref="AH27:AL27"/>
    <mergeCell ref="AM27:AQ27"/>
    <mergeCell ref="CZ26:DD26"/>
    <mergeCell ref="DE26:DI26"/>
    <mergeCell ref="DJ26:DN26"/>
    <mergeCell ref="DO26:DS26"/>
    <mergeCell ref="DT26:DX26"/>
    <mergeCell ref="DY26:EC26"/>
    <mergeCell ref="BV26:BZ26"/>
    <mergeCell ref="CA26:CE26"/>
    <mergeCell ref="CF26:CJ26"/>
    <mergeCell ref="CK26:CO26"/>
    <mergeCell ref="AR26:AV26"/>
    <mergeCell ref="AW26:BA26"/>
    <mergeCell ref="BB26:BF26"/>
    <mergeCell ref="BG26:BK26"/>
    <mergeCell ref="BL26:BP26"/>
    <mergeCell ref="BQ26:BU26"/>
    <mergeCell ref="ED25:EH25"/>
    <mergeCell ref="EI25:EM25"/>
    <mergeCell ref="EN25:ER25"/>
    <mergeCell ref="ES25:EW25"/>
    <mergeCell ref="EX25:FE25"/>
    <mergeCell ref="B26:Q26"/>
    <mergeCell ref="R26:W26"/>
    <mergeCell ref="X26:AG26"/>
    <mergeCell ref="AH26:AL26"/>
    <mergeCell ref="AM26:AQ26"/>
    <mergeCell ref="CZ25:DD25"/>
    <mergeCell ref="DE25:DI25"/>
    <mergeCell ref="DJ25:DN25"/>
    <mergeCell ref="DO25:DS25"/>
    <mergeCell ref="DT25:DX25"/>
    <mergeCell ref="DY25:EC25"/>
    <mergeCell ref="CA25:CE25"/>
    <mergeCell ref="CF25:CJ25"/>
    <mergeCell ref="CK25:CO25"/>
    <mergeCell ref="AR25:AV25"/>
    <mergeCell ref="AW25:BA25"/>
    <mergeCell ref="BB25:BF25"/>
    <mergeCell ref="BG25:BK25"/>
    <mergeCell ref="BL25:BP25"/>
    <mergeCell ref="BQ25:BU25"/>
    <mergeCell ref="B25:Q25"/>
    <mergeCell ref="R25:W25"/>
    <mergeCell ref="X25:AG25"/>
    <mergeCell ref="AH25:AL25"/>
    <mergeCell ref="AM25:AQ25"/>
    <mergeCell ref="BV25:BZ25"/>
    <mergeCell ref="ED23:EH24"/>
    <mergeCell ref="EI23:EM24"/>
    <mergeCell ref="EN23:ER24"/>
    <mergeCell ref="ES23:EW24"/>
    <mergeCell ref="EX23:FE24"/>
    <mergeCell ref="B24:Q24"/>
    <mergeCell ref="CZ23:DD24"/>
    <mergeCell ref="DE23:DI24"/>
    <mergeCell ref="DJ23:DN24"/>
    <mergeCell ref="DO23:DS24"/>
    <mergeCell ref="DT23:DX24"/>
    <mergeCell ref="DY23:EC24"/>
    <mergeCell ref="BV23:BZ24"/>
    <mergeCell ref="CA23:CE24"/>
    <mergeCell ref="CF23:CJ24"/>
    <mergeCell ref="CK23:CO24"/>
    <mergeCell ref="CP23:CT24"/>
    <mergeCell ref="CU23:CY24"/>
    <mergeCell ref="AR23:AV24"/>
    <mergeCell ref="AW23:BA24"/>
    <mergeCell ref="BB23:BF24"/>
    <mergeCell ref="BG23:BK24"/>
    <mergeCell ref="BL23:BP24"/>
    <mergeCell ref="BQ23:BU24"/>
    <mergeCell ref="B22:Q22"/>
    <mergeCell ref="CZ21:DD22"/>
    <mergeCell ref="DE21:DI22"/>
    <mergeCell ref="DJ21:DN22"/>
    <mergeCell ref="DO21:DS22"/>
    <mergeCell ref="B23:Q23"/>
    <mergeCell ref="R23:W24"/>
    <mergeCell ref="X23:AG24"/>
    <mergeCell ref="AH23:AL24"/>
    <mergeCell ref="AM23:AQ24"/>
    <mergeCell ref="CU21:CY22"/>
    <mergeCell ref="ED21:EH22"/>
    <mergeCell ref="EI21:EM22"/>
    <mergeCell ref="EN21:ER22"/>
    <mergeCell ref="ES21:EW22"/>
    <mergeCell ref="EX21:FE22"/>
    <mergeCell ref="BG21:BK22"/>
    <mergeCell ref="BL21:BP22"/>
    <mergeCell ref="BQ21:BU22"/>
    <mergeCell ref="DT21:DX22"/>
    <mergeCell ref="DY21:EC22"/>
    <mergeCell ref="BV21:BZ22"/>
    <mergeCell ref="CA21:CE22"/>
    <mergeCell ref="CF21:CJ22"/>
    <mergeCell ref="CK21:CO22"/>
    <mergeCell ref="CP21:CT22"/>
    <mergeCell ref="ES20:EW20"/>
    <mergeCell ref="EX20:FE20"/>
    <mergeCell ref="B21:Q21"/>
    <mergeCell ref="R21:W22"/>
    <mergeCell ref="X21:AG22"/>
    <mergeCell ref="AH21:AL22"/>
    <mergeCell ref="AM21:AQ22"/>
    <mergeCell ref="AR21:AV22"/>
    <mergeCell ref="AW21:BA22"/>
    <mergeCell ref="BB21:BF22"/>
    <mergeCell ref="DO20:DS20"/>
    <mergeCell ref="DT20:DX20"/>
    <mergeCell ref="DY20:EC20"/>
    <mergeCell ref="ED20:EH20"/>
    <mergeCell ref="EI20:EM20"/>
    <mergeCell ref="EN20:ER20"/>
    <mergeCell ref="CK20:CO20"/>
    <mergeCell ref="CP20:CT20"/>
    <mergeCell ref="CU20:CY20"/>
    <mergeCell ref="CZ20:DD20"/>
    <mergeCell ref="DE20:DI20"/>
    <mergeCell ref="DJ20:DN20"/>
    <mergeCell ref="BG20:BK20"/>
    <mergeCell ref="BL20:BP20"/>
    <mergeCell ref="BQ20:BU20"/>
    <mergeCell ref="BV20:BZ20"/>
    <mergeCell ref="CA20:CE20"/>
    <mergeCell ref="CF20:CJ20"/>
    <mergeCell ref="ES19:EW19"/>
    <mergeCell ref="EX19:FE19"/>
    <mergeCell ref="B20:Q20"/>
    <mergeCell ref="R20:W20"/>
    <mergeCell ref="X20:AG20"/>
    <mergeCell ref="AH20:AL20"/>
    <mergeCell ref="AM20:AQ20"/>
    <mergeCell ref="AR20:AV20"/>
    <mergeCell ref="AW20:BA20"/>
    <mergeCell ref="BB20:BF20"/>
    <mergeCell ref="DO19:DS19"/>
    <mergeCell ref="DT19:DX19"/>
    <mergeCell ref="DY19:EC19"/>
    <mergeCell ref="ED19:EH19"/>
    <mergeCell ref="EI19:EM19"/>
    <mergeCell ref="EN19:ER19"/>
    <mergeCell ref="CK19:CO19"/>
    <mergeCell ref="CP19:CT19"/>
    <mergeCell ref="CU19:CY19"/>
    <mergeCell ref="CZ19:DD19"/>
    <mergeCell ref="DE19:DI19"/>
    <mergeCell ref="DJ19:DN19"/>
    <mergeCell ref="BG19:BK19"/>
    <mergeCell ref="BL19:BP19"/>
    <mergeCell ref="BQ19:BU19"/>
    <mergeCell ref="BV19:BZ19"/>
    <mergeCell ref="CA19:CE19"/>
    <mergeCell ref="CF19:CJ19"/>
    <mergeCell ref="ES18:EW18"/>
    <mergeCell ref="EX18:FE18"/>
    <mergeCell ref="B19:Q19"/>
    <mergeCell ref="R19:W19"/>
    <mergeCell ref="X19:AG19"/>
    <mergeCell ref="AH19:AL19"/>
    <mergeCell ref="AM19:AQ19"/>
    <mergeCell ref="AR19:AV19"/>
    <mergeCell ref="AW19:BA19"/>
    <mergeCell ref="BB19:BF19"/>
    <mergeCell ref="DO18:DS18"/>
    <mergeCell ref="DT18:DX18"/>
    <mergeCell ref="DY18:EC18"/>
    <mergeCell ref="ED18:EH18"/>
    <mergeCell ref="EI18:EM18"/>
    <mergeCell ref="EN18:ER18"/>
    <mergeCell ref="CK18:CO18"/>
    <mergeCell ref="CP18:CT18"/>
    <mergeCell ref="CU18:CY18"/>
    <mergeCell ref="CZ18:DD18"/>
    <mergeCell ref="DE18:DI18"/>
    <mergeCell ref="DJ18:DN18"/>
    <mergeCell ref="BG18:BK18"/>
    <mergeCell ref="BL18:BP18"/>
    <mergeCell ref="BQ18:BU18"/>
    <mergeCell ref="BV18:BZ18"/>
    <mergeCell ref="CA18:CE18"/>
    <mergeCell ref="CF18:CJ18"/>
    <mergeCell ref="ES17:EW17"/>
    <mergeCell ref="EX17:FE17"/>
    <mergeCell ref="B18:Q18"/>
    <mergeCell ref="R18:W18"/>
    <mergeCell ref="X18:AG18"/>
    <mergeCell ref="AH18:AL18"/>
    <mergeCell ref="AM18:AQ18"/>
    <mergeCell ref="AR18:AV18"/>
    <mergeCell ref="AW18:BA18"/>
    <mergeCell ref="BB18:BF18"/>
    <mergeCell ref="DO17:DS17"/>
    <mergeCell ref="DT17:DX17"/>
    <mergeCell ref="DY17:EC17"/>
    <mergeCell ref="ED17:EH17"/>
    <mergeCell ref="EI17:EM17"/>
    <mergeCell ref="EN17:ER17"/>
    <mergeCell ref="CK17:CO17"/>
    <mergeCell ref="CP17:CT17"/>
    <mergeCell ref="CU17:CY17"/>
    <mergeCell ref="CZ17:DD17"/>
    <mergeCell ref="DE17:DI17"/>
    <mergeCell ref="DJ17:DN17"/>
    <mergeCell ref="BG17:BK17"/>
    <mergeCell ref="BL17:BP17"/>
    <mergeCell ref="BQ17:BU17"/>
    <mergeCell ref="BV17:BZ17"/>
    <mergeCell ref="CA17:CE17"/>
    <mergeCell ref="CF17:CJ17"/>
    <mergeCell ref="ES16:EW16"/>
    <mergeCell ref="EX16:FE16"/>
    <mergeCell ref="B17:Q17"/>
    <mergeCell ref="R17:W17"/>
    <mergeCell ref="X17:AG17"/>
    <mergeCell ref="AH17:AL17"/>
    <mergeCell ref="AM17:AQ17"/>
    <mergeCell ref="AR17:AV17"/>
    <mergeCell ref="AW17:BA17"/>
    <mergeCell ref="BB17:BF17"/>
    <mergeCell ref="DO16:DS16"/>
    <mergeCell ref="DT16:DX16"/>
    <mergeCell ref="DY16:EC16"/>
    <mergeCell ref="ED16:EH16"/>
    <mergeCell ref="EI16:EM16"/>
    <mergeCell ref="EN16:ER16"/>
    <mergeCell ref="CK16:CO16"/>
    <mergeCell ref="CP16:CT16"/>
    <mergeCell ref="CU16:CY16"/>
    <mergeCell ref="CZ16:DD16"/>
    <mergeCell ref="DE16:DI16"/>
    <mergeCell ref="DJ16:DN16"/>
    <mergeCell ref="BG16:BK16"/>
    <mergeCell ref="BL16:BP16"/>
    <mergeCell ref="BQ16:BU16"/>
    <mergeCell ref="BV16:BZ16"/>
    <mergeCell ref="CA16:CE16"/>
    <mergeCell ref="CF16:CJ16"/>
    <mergeCell ref="ES15:EW15"/>
    <mergeCell ref="EX15:FE15"/>
    <mergeCell ref="B16:Q16"/>
    <mergeCell ref="R16:W16"/>
    <mergeCell ref="X16:AG16"/>
    <mergeCell ref="AH16:AL16"/>
    <mergeCell ref="AM16:AQ16"/>
    <mergeCell ref="AR16:AV16"/>
    <mergeCell ref="AW16:BA16"/>
    <mergeCell ref="BB16:BF16"/>
    <mergeCell ref="DO15:DS15"/>
    <mergeCell ref="DT15:DX15"/>
    <mergeCell ref="DY15:EC15"/>
    <mergeCell ref="ED15:EH15"/>
    <mergeCell ref="EI15:EM15"/>
    <mergeCell ref="EN15:ER15"/>
    <mergeCell ref="CK15:CO15"/>
    <mergeCell ref="CP15:CT15"/>
    <mergeCell ref="CU15:CY15"/>
    <mergeCell ref="CZ15:DD15"/>
    <mergeCell ref="DE15:DI15"/>
    <mergeCell ref="DJ15:DN15"/>
    <mergeCell ref="BG15:BK15"/>
    <mergeCell ref="BL15:BP15"/>
    <mergeCell ref="BQ15:BU15"/>
    <mergeCell ref="BV15:BZ15"/>
    <mergeCell ref="CA15:CE15"/>
    <mergeCell ref="CF15:CJ15"/>
    <mergeCell ref="ES14:EW14"/>
    <mergeCell ref="EX14:FE14"/>
    <mergeCell ref="B15:Q15"/>
    <mergeCell ref="R15:W15"/>
    <mergeCell ref="X15:AG15"/>
    <mergeCell ref="AH15:AL15"/>
    <mergeCell ref="AM15:AQ15"/>
    <mergeCell ref="AR15:AV15"/>
    <mergeCell ref="AW15:BA15"/>
    <mergeCell ref="BB15:BF15"/>
    <mergeCell ref="DO14:DS14"/>
    <mergeCell ref="DT14:DX14"/>
    <mergeCell ref="DY14:EC14"/>
    <mergeCell ref="ED14:EH14"/>
    <mergeCell ref="EI14:EM14"/>
    <mergeCell ref="EN14:ER14"/>
    <mergeCell ref="CK14:CO14"/>
    <mergeCell ref="CP14:CT14"/>
    <mergeCell ref="CU14:CY14"/>
    <mergeCell ref="CZ14:DD14"/>
    <mergeCell ref="DE14:DI14"/>
    <mergeCell ref="DJ14:DN14"/>
    <mergeCell ref="BG14:BK14"/>
    <mergeCell ref="BL14:BP14"/>
    <mergeCell ref="BQ14:BU14"/>
    <mergeCell ref="BV14:BZ14"/>
    <mergeCell ref="CA14:CE14"/>
    <mergeCell ref="CF14:CJ14"/>
    <mergeCell ref="ES13:EW13"/>
    <mergeCell ref="EX13:FE13"/>
    <mergeCell ref="B14:Q14"/>
    <mergeCell ref="R14:W14"/>
    <mergeCell ref="X14:AG14"/>
    <mergeCell ref="AH14:AL14"/>
    <mergeCell ref="AM14:AQ14"/>
    <mergeCell ref="AR14:AV14"/>
    <mergeCell ref="AW14:BA14"/>
    <mergeCell ref="BB14:BF14"/>
    <mergeCell ref="DO13:DS13"/>
    <mergeCell ref="DT13:DX13"/>
    <mergeCell ref="DY13:EC13"/>
    <mergeCell ref="ED13:EH13"/>
    <mergeCell ref="EI13:EM13"/>
    <mergeCell ref="EN13:ER13"/>
    <mergeCell ref="CK13:CO13"/>
    <mergeCell ref="CP13:CT13"/>
    <mergeCell ref="CU13:CY13"/>
    <mergeCell ref="CZ13:DD13"/>
    <mergeCell ref="DE13:DI13"/>
    <mergeCell ref="DJ13:DN13"/>
    <mergeCell ref="BG13:BK13"/>
    <mergeCell ref="BL13:BP13"/>
    <mergeCell ref="BQ13:BU13"/>
    <mergeCell ref="BV13:BZ13"/>
    <mergeCell ref="CA13:CE13"/>
    <mergeCell ref="CF13:CJ13"/>
    <mergeCell ref="ES12:EW12"/>
    <mergeCell ref="EX12:FE12"/>
    <mergeCell ref="B13:Q13"/>
    <mergeCell ref="R13:W13"/>
    <mergeCell ref="X13:AG13"/>
    <mergeCell ref="AH13:AL13"/>
    <mergeCell ref="AM13:AQ13"/>
    <mergeCell ref="AR13:AV13"/>
    <mergeCell ref="AW13:BA13"/>
    <mergeCell ref="BB13:BF13"/>
    <mergeCell ref="DO12:DS12"/>
    <mergeCell ref="DT12:DX12"/>
    <mergeCell ref="DY12:EC12"/>
    <mergeCell ref="ED12:EH12"/>
    <mergeCell ref="EI12:EM12"/>
    <mergeCell ref="EN12:ER12"/>
    <mergeCell ref="CK12:CO12"/>
    <mergeCell ref="CP12:CT12"/>
    <mergeCell ref="CU12:CY12"/>
    <mergeCell ref="CZ12:DD12"/>
    <mergeCell ref="DE12:DI12"/>
    <mergeCell ref="DJ12:DN12"/>
    <mergeCell ref="BG12:BK12"/>
    <mergeCell ref="BL12:BP12"/>
    <mergeCell ref="BQ12:BU12"/>
    <mergeCell ref="BV12:BZ12"/>
    <mergeCell ref="CA12:CE12"/>
    <mergeCell ref="CF12:CJ12"/>
    <mergeCell ref="ES11:EW11"/>
    <mergeCell ref="EX11:FE11"/>
    <mergeCell ref="B12:Q12"/>
    <mergeCell ref="R12:W12"/>
    <mergeCell ref="X12:AG12"/>
    <mergeCell ref="AH12:AL12"/>
    <mergeCell ref="AM12:AQ12"/>
    <mergeCell ref="AR12:AV12"/>
    <mergeCell ref="AW12:BA12"/>
    <mergeCell ref="BB12:BF12"/>
    <mergeCell ref="DO11:DS11"/>
    <mergeCell ref="DT11:DX11"/>
    <mergeCell ref="DY11:EC11"/>
    <mergeCell ref="ED11:EH11"/>
    <mergeCell ref="EI11:EM11"/>
    <mergeCell ref="EN11:ER11"/>
    <mergeCell ref="CK11:CO11"/>
    <mergeCell ref="CP11:CT11"/>
    <mergeCell ref="CU11:CY11"/>
    <mergeCell ref="CZ11:DD11"/>
    <mergeCell ref="DE11:DI11"/>
    <mergeCell ref="DJ11:DN11"/>
    <mergeCell ref="BG11:BK11"/>
    <mergeCell ref="BL11:BP11"/>
    <mergeCell ref="BQ11:BU11"/>
    <mergeCell ref="BV11:BZ11"/>
    <mergeCell ref="CA11:CE11"/>
    <mergeCell ref="CF11:CJ11"/>
    <mergeCell ref="EX9:FE10"/>
    <mergeCell ref="B10:Q10"/>
    <mergeCell ref="B11:Q11"/>
    <mergeCell ref="R11:W11"/>
    <mergeCell ref="X11:AG11"/>
    <mergeCell ref="AH11:AL11"/>
    <mergeCell ref="AM11:AQ11"/>
    <mergeCell ref="AR11:AV11"/>
    <mergeCell ref="AW11:BA11"/>
    <mergeCell ref="BB11:BF11"/>
    <mergeCell ref="DT9:DX10"/>
    <mergeCell ref="DY9:EC10"/>
    <mergeCell ref="ED9:EH10"/>
    <mergeCell ref="EI9:EM10"/>
    <mergeCell ref="EN9:ER10"/>
    <mergeCell ref="ES9:EW10"/>
    <mergeCell ref="CP9:CT10"/>
    <mergeCell ref="CU9:CY10"/>
    <mergeCell ref="CZ9:DD10"/>
    <mergeCell ref="DE9:DI10"/>
    <mergeCell ref="DJ9:DN10"/>
    <mergeCell ref="DO9:DS10"/>
    <mergeCell ref="BL9:BP10"/>
    <mergeCell ref="BQ9:BU10"/>
    <mergeCell ref="BV9:BZ10"/>
    <mergeCell ref="CA9:CE10"/>
    <mergeCell ref="CF9:CJ10"/>
    <mergeCell ref="CK9:CO10"/>
    <mergeCell ref="EX8:FE8"/>
    <mergeCell ref="B9:Q9"/>
    <mergeCell ref="R9:W10"/>
    <mergeCell ref="X9:AG10"/>
    <mergeCell ref="AH9:AL10"/>
    <mergeCell ref="AM9:AQ10"/>
    <mergeCell ref="AR9:AV10"/>
    <mergeCell ref="AW9:BA10"/>
    <mergeCell ref="BB9:BF10"/>
    <mergeCell ref="BG9:BK10"/>
    <mergeCell ref="DT8:DX8"/>
    <mergeCell ref="DY8:EC8"/>
    <mergeCell ref="ED8:EH8"/>
    <mergeCell ref="EI8:EM8"/>
    <mergeCell ref="EN8:ER8"/>
    <mergeCell ref="ES8:EW8"/>
    <mergeCell ref="CP8:CT8"/>
    <mergeCell ref="CU8:CY8"/>
    <mergeCell ref="CZ8:DD8"/>
    <mergeCell ref="DE8:DI8"/>
    <mergeCell ref="DJ8:DN8"/>
    <mergeCell ref="DO8:DS8"/>
    <mergeCell ref="BL8:BP8"/>
    <mergeCell ref="BQ8:BU8"/>
    <mergeCell ref="BV8:BZ8"/>
    <mergeCell ref="CA8:CE8"/>
    <mergeCell ref="CF8:CJ8"/>
    <mergeCell ref="CK8:CO8"/>
    <mergeCell ref="EX7:FE7"/>
    <mergeCell ref="B8:Q8"/>
    <mergeCell ref="R8:W8"/>
    <mergeCell ref="X8:AG8"/>
    <mergeCell ref="AH8:AL8"/>
    <mergeCell ref="AM8:AQ8"/>
    <mergeCell ref="AR8:AV8"/>
    <mergeCell ref="AW8:BA8"/>
    <mergeCell ref="BB8:BF8"/>
    <mergeCell ref="BG8:BK8"/>
    <mergeCell ref="DT7:DX7"/>
    <mergeCell ref="DY7:EC7"/>
    <mergeCell ref="ED7:EH7"/>
    <mergeCell ref="EI7:EM7"/>
    <mergeCell ref="EN7:ER7"/>
    <mergeCell ref="ES7:EW7"/>
    <mergeCell ref="CP7:CT7"/>
    <mergeCell ref="CU7:CY7"/>
    <mergeCell ref="CZ7:DD7"/>
    <mergeCell ref="DE7:DI7"/>
    <mergeCell ref="DJ7:DN7"/>
    <mergeCell ref="DO7:DS7"/>
    <mergeCell ref="BL7:BP7"/>
    <mergeCell ref="BQ7:BU7"/>
    <mergeCell ref="BV7:BZ7"/>
    <mergeCell ref="CA7:CE7"/>
    <mergeCell ref="CF7:CJ7"/>
    <mergeCell ref="CK7:CO7"/>
    <mergeCell ref="ES6:EW6"/>
    <mergeCell ref="A7:Q7"/>
    <mergeCell ref="R7:W7"/>
    <mergeCell ref="X7:AG7"/>
    <mergeCell ref="AH7:AL7"/>
    <mergeCell ref="AM7:AQ7"/>
    <mergeCell ref="AR7:AV7"/>
    <mergeCell ref="AW7:BA7"/>
    <mergeCell ref="BB7:BF7"/>
    <mergeCell ref="BG7:BK7"/>
    <mergeCell ref="DO6:DS6"/>
    <mergeCell ref="DT6:DX6"/>
    <mergeCell ref="DY6:EC6"/>
    <mergeCell ref="ED6:EH6"/>
    <mergeCell ref="EI6:EM6"/>
    <mergeCell ref="EN6:ER6"/>
    <mergeCell ref="CK6:CO6"/>
    <mergeCell ref="CP6:CT6"/>
    <mergeCell ref="CU6:CY6"/>
    <mergeCell ref="CZ6:DD6"/>
    <mergeCell ref="DE6:DI6"/>
    <mergeCell ref="DJ6:DN6"/>
    <mergeCell ref="BG6:BK6"/>
    <mergeCell ref="BL6:BP6"/>
    <mergeCell ref="BQ6:BU6"/>
    <mergeCell ref="BV6:BZ6"/>
    <mergeCell ref="CA6:CE6"/>
    <mergeCell ref="CF6:CJ6"/>
    <mergeCell ref="CP4:DD5"/>
    <mergeCell ref="DE4:DS5"/>
    <mergeCell ref="DT4:EW4"/>
    <mergeCell ref="DT5:EH5"/>
    <mergeCell ref="EI5:EW5"/>
    <mergeCell ref="AH6:AL6"/>
    <mergeCell ref="AM6:AQ6"/>
    <mergeCell ref="AR6:AV6"/>
    <mergeCell ref="AW6:BA6"/>
    <mergeCell ref="BB6:BF6"/>
    <mergeCell ref="A2:Q6"/>
    <mergeCell ref="R2:W6"/>
    <mergeCell ref="X2:AG6"/>
    <mergeCell ref="AH2:AV5"/>
    <mergeCell ref="AW2:EW2"/>
    <mergeCell ref="EX2:FE6"/>
    <mergeCell ref="AW3:EW3"/>
    <mergeCell ref="AW4:BK5"/>
    <mergeCell ref="BL4:BZ5"/>
    <mergeCell ref="CA4:CO5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E52"/>
  <sheetViews>
    <sheetView view="pageBreakPreview" zoomScaleSheetLayoutView="100" zoomScalePageLayoutView="0" workbookViewId="0" topLeftCell="A1">
      <selection activeCell="CG44" sqref="CG44:DT44"/>
    </sheetView>
  </sheetViews>
  <sheetFormatPr defaultColWidth="0.875" defaultRowHeight="12.75"/>
  <cols>
    <col min="1" max="35" width="0.875" style="1" customWidth="1"/>
    <col min="36" max="36" width="2.875" style="1" customWidth="1"/>
    <col min="37" max="41" width="0.875" style="1" customWidth="1"/>
    <col min="42" max="42" width="1.12109375" style="1" customWidth="1"/>
    <col min="43" max="101" width="0.875" style="1" customWidth="1"/>
    <col min="102" max="102" width="0.37109375" style="1" customWidth="1"/>
    <col min="103" max="104" width="0.875" style="1" hidden="1" customWidth="1"/>
    <col min="105" max="16384" width="0.875" style="1" customWidth="1"/>
  </cols>
  <sheetData>
    <row r="1" ht="3" customHeight="1"/>
    <row r="2" ht="15">
      <c r="A2" s="1" t="s">
        <v>222</v>
      </c>
    </row>
    <row r="3" ht="9" customHeight="1"/>
    <row r="4" spans="1:161" s="2" customFormat="1" ht="13.5" customHeight="1">
      <c r="A4" s="246" t="s">
        <v>28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8"/>
      <c r="BX4" s="221" t="s">
        <v>129</v>
      </c>
      <c r="BY4" s="222"/>
      <c r="BZ4" s="222"/>
      <c r="CA4" s="222"/>
      <c r="CB4" s="222"/>
      <c r="CC4" s="222"/>
      <c r="CD4" s="222"/>
      <c r="CE4" s="222"/>
      <c r="CF4" s="223"/>
      <c r="CG4" s="221" t="s">
        <v>171</v>
      </c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3"/>
      <c r="CT4" s="230" t="s">
        <v>172</v>
      </c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5"/>
    </row>
    <row r="5" spans="1:161" s="2" customFormat="1" ht="13.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1"/>
      <c r="BX5" s="227"/>
      <c r="BY5" s="228"/>
      <c r="BZ5" s="228"/>
      <c r="CA5" s="228"/>
      <c r="CB5" s="228"/>
      <c r="CC5" s="228"/>
      <c r="CD5" s="228"/>
      <c r="CE5" s="228"/>
      <c r="CF5" s="229"/>
      <c r="CG5" s="227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9"/>
      <c r="CT5" s="230" t="s">
        <v>173</v>
      </c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5"/>
    </row>
    <row r="6" spans="1:161" s="2" customFormat="1" ht="12.75">
      <c r="A6" s="75" t="s">
        <v>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5" t="s">
        <v>21</v>
      </c>
      <c r="BY6" s="76"/>
      <c r="BZ6" s="76"/>
      <c r="CA6" s="76"/>
      <c r="CB6" s="76"/>
      <c r="CC6" s="76"/>
      <c r="CD6" s="76"/>
      <c r="CE6" s="76"/>
      <c r="CF6" s="77"/>
      <c r="CG6" s="75" t="s">
        <v>41</v>
      </c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7"/>
      <c r="CT6" s="75" t="s">
        <v>42</v>
      </c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7"/>
    </row>
    <row r="7" spans="1:161" s="2" customFormat="1" ht="12.75">
      <c r="A7" s="10"/>
      <c r="B7" s="271" t="s">
        <v>174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2"/>
      <c r="BX7" s="90"/>
      <c r="BY7" s="91"/>
      <c r="BZ7" s="91"/>
      <c r="CA7" s="91"/>
      <c r="CB7" s="91"/>
      <c r="CC7" s="91"/>
      <c r="CD7" s="91"/>
      <c r="CE7" s="91"/>
      <c r="CF7" s="92"/>
      <c r="CG7" s="90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2"/>
      <c r="CT7" s="87" t="s">
        <v>334</v>
      </c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9"/>
    </row>
    <row r="8" spans="1:161" s="2" customFormat="1" ht="12.75" hidden="1">
      <c r="A8" s="10"/>
      <c r="B8" s="271" t="s">
        <v>175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2"/>
      <c r="BX8" s="90"/>
      <c r="BY8" s="91"/>
      <c r="BZ8" s="91"/>
      <c r="CA8" s="91"/>
      <c r="CB8" s="91"/>
      <c r="CC8" s="91"/>
      <c r="CD8" s="91"/>
      <c r="CE8" s="91"/>
      <c r="CF8" s="92"/>
      <c r="CG8" s="90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2"/>
      <c r="CT8" s="87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9"/>
    </row>
    <row r="9" spans="1:161" s="2" customFormat="1" ht="12.75" hidden="1">
      <c r="A9" s="10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2"/>
      <c r="BX9" s="90"/>
      <c r="BY9" s="91"/>
      <c r="BZ9" s="91"/>
      <c r="CA9" s="91"/>
      <c r="CB9" s="91"/>
      <c r="CC9" s="91"/>
      <c r="CD9" s="91"/>
      <c r="CE9" s="91"/>
      <c r="CF9" s="92"/>
      <c r="CG9" s="90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2"/>
      <c r="CT9" s="87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9"/>
    </row>
    <row r="10" spans="1:161" s="2" customFormat="1" ht="12.75">
      <c r="A10" s="10"/>
      <c r="B10" s="271" t="s">
        <v>176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2"/>
      <c r="BX10" s="90"/>
      <c r="BY10" s="91"/>
      <c r="BZ10" s="91"/>
      <c r="CA10" s="91"/>
      <c r="CB10" s="91"/>
      <c r="CC10" s="91"/>
      <c r="CD10" s="91"/>
      <c r="CE10" s="91"/>
      <c r="CF10" s="92"/>
      <c r="CG10" s="90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2"/>
      <c r="CT10" s="87" t="s">
        <v>334</v>
      </c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9"/>
    </row>
    <row r="11" spans="1:161" s="2" customFormat="1" ht="12.75" hidden="1">
      <c r="A11" s="10"/>
      <c r="B11" s="271" t="s">
        <v>175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2"/>
      <c r="BX11" s="90"/>
      <c r="BY11" s="91"/>
      <c r="BZ11" s="91"/>
      <c r="CA11" s="91"/>
      <c r="CB11" s="91"/>
      <c r="CC11" s="91"/>
      <c r="CD11" s="91"/>
      <c r="CE11" s="91"/>
      <c r="CF11" s="92"/>
      <c r="CG11" s="90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2"/>
      <c r="CT11" s="87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9"/>
    </row>
    <row r="12" spans="1:161" s="2" customFormat="1" ht="12.75" hidden="1">
      <c r="A12" s="1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2"/>
      <c r="BX12" s="90"/>
      <c r="BY12" s="91"/>
      <c r="BZ12" s="91"/>
      <c r="CA12" s="91"/>
      <c r="CB12" s="91"/>
      <c r="CC12" s="91"/>
      <c r="CD12" s="91"/>
      <c r="CE12" s="91"/>
      <c r="CF12" s="92"/>
      <c r="CG12" s="90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2"/>
      <c r="CT12" s="87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9"/>
    </row>
    <row r="13" ht="15" hidden="1">
      <c r="A13" s="1" t="s">
        <v>223</v>
      </c>
    </row>
    <row r="14" ht="9" customHeight="1" hidden="1"/>
    <row r="15" spans="1:161" s="2" customFormat="1" ht="27.75" customHeight="1" hidden="1">
      <c r="A15" s="221" t="s">
        <v>19</v>
      </c>
      <c r="B15" s="222"/>
      <c r="C15" s="222"/>
      <c r="D15" s="222"/>
      <c r="E15" s="222"/>
      <c r="F15" s="222"/>
      <c r="G15" s="222"/>
      <c r="H15" s="222"/>
      <c r="I15" s="223"/>
      <c r="J15" s="221" t="s">
        <v>177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3"/>
      <c r="AL15" s="246" t="s">
        <v>178</v>
      </c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8"/>
      <c r="BN15" s="221" t="s">
        <v>179</v>
      </c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3"/>
      <c r="CP15" s="246" t="s">
        <v>180</v>
      </c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8"/>
      <c r="DE15" s="246" t="s">
        <v>181</v>
      </c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8"/>
      <c r="DT15" s="221" t="s">
        <v>182</v>
      </c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3"/>
      <c r="EN15" s="83" t="s">
        <v>250</v>
      </c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1"/>
    </row>
    <row r="16" spans="1:161" s="2" customFormat="1" ht="13.5" customHeight="1" hidden="1">
      <c r="A16" s="227"/>
      <c r="B16" s="228"/>
      <c r="C16" s="228"/>
      <c r="D16" s="228"/>
      <c r="E16" s="228"/>
      <c r="F16" s="228"/>
      <c r="G16" s="228"/>
      <c r="H16" s="228"/>
      <c r="I16" s="229"/>
      <c r="J16" s="227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9"/>
      <c r="AL16" s="249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1"/>
      <c r="BN16" s="227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9"/>
      <c r="CP16" s="249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1"/>
      <c r="DE16" s="249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1"/>
      <c r="DT16" s="227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9"/>
      <c r="EN16" s="230" t="s">
        <v>183</v>
      </c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5"/>
      <c r="EZ16" s="230" t="s">
        <v>184</v>
      </c>
      <c r="FA16" s="84"/>
      <c r="FB16" s="84"/>
      <c r="FC16" s="84"/>
      <c r="FD16" s="84"/>
      <c r="FE16" s="85"/>
    </row>
    <row r="17" spans="1:161" s="2" customFormat="1" ht="12.75" hidden="1">
      <c r="A17" s="75" t="s">
        <v>20</v>
      </c>
      <c r="B17" s="76"/>
      <c r="C17" s="76"/>
      <c r="D17" s="76"/>
      <c r="E17" s="76"/>
      <c r="F17" s="76"/>
      <c r="G17" s="76"/>
      <c r="H17" s="76"/>
      <c r="I17" s="77"/>
      <c r="J17" s="75" t="s">
        <v>21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5" t="s">
        <v>41</v>
      </c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7"/>
      <c r="BN17" s="75" t="s">
        <v>42</v>
      </c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7"/>
      <c r="CP17" s="75" t="s">
        <v>27</v>
      </c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75" t="s">
        <v>43</v>
      </c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7"/>
      <c r="DT17" s="75" t="s">
        <v>44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7"/>
      <c r="EN17" s="75" t="s">
        <v>45</v>
      </c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7"/>
      <c r="EZ17" s="75" t="s">
        <v>46</v>
      </c>
      <c r="FA17" s="76"/>
      <c r="FB17" s="76"/>
      <c r="FC17" s="76"/>
      <c r="FD17" s="76"/>
      <c r="FE17" s="77"/>
    </row>
    <row r="18" spans="1:161" s="2" customFormat="1" ht="13.5" customHeight="1" hidden="1">
      <c r="A18" s="90"/>
      <c r="B18" s="91"/>
      <c r="C18" s="91"/>
      <c r="D18" s="91"/>
      <c r="E18" s="91"/>
      <c r="F18" s="91"/>
      <c r="G18" s="91"/>
      <c r="H18" s="91"/>
      <c r="I18" s="92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79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1"/>
      <c r="BN18" s="273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5"/>
      <c r="CP18" s="90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  <c r="DE18" s="90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2"/>
      <c r="DT18" s="79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1"/>
      <c r="EN18" s="87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9"/>
      <c r="EZ18" s="87"/>
      <c r="FA18" s="88"/>
      <c r="FB18" s="88"/>
      <c r="FC18" s="88"/>
      <c r="FD18" s="88"/>
      <c r="FE18" s="89"/>
    </row>
    <row r="19" ht="15" hidden="1"/>
    <row r="20" spans="1:161" s="29" customFormat="1" ht="30" customHeight="1">
      <c r="A20" s="74" t="s">
        <v>571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</row>
    <row r="21" ht="9" customHeight="1"/>
    <row r="22" spans="1:161" s="2" customFormat="1" ht="81.75" customHeight="1">
      <c r="A22" s="221" t="s">
        <v>61</v>
      </c>
      <c r="B22" s="222"/>
      <c r="C22" s="222"/>
      <c r="D22" s="222"/>
      <c r="E22" s="222"/>
      <c r="F22" s="222"/>
      <c r="G22" s="223"/>
      <c r="H22" s="221" t="s">
        <v>225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3"/>
      <c r="BF22" s="83" t="s">
        <v>436</v>
      </c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1"/>
      <c r="DH22" s="221" t="s">
        <v>226</v>
      </c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3"/>
    </row>
    <row r="23" spans="1:161" s="2" customFormat="1" ht="39.75" customHeight="1">
      <c r="A23" s="227"/>
      <c r="B23" s="228"/>
      <c r="C23" s="228"/>
      <c r="D23" s="228"/>
      <c r="E23" s="228"/>
      <c r="F23" s="228"/>
      <c r="G23" s="229"/>
      <c r="H23" s="227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9"/>
      <c r="BF23" s="83" t="s">
        <v>204</v>
      </c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1"/>
      <c r="CG23" s="83" t="s">
        <v>205</v>
      </c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1"/>
      <c r="DH23" s="227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9"/>
    </row>
    <row r="24" spans="1:161" s="2" customFormat="1" ht="12.75">
      <c r="A24" s="75" t="s">
        <v>20</v>
      </c>
      <c r="B24" s="76"/>
      <c r="C24" s="76"/>
      <c r="D24" s="76"/>
      <c r="E24" s="76"/>
      <c r="F24" s="76"/>
      <c r="G24" s="77"/>
      <c r="H24" s="75" t="s">
        <v>21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7"/>
      <c r="BF24" s="75" t="s">
        <v>41</v>
      </c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7"/>
      <c r="CG24" s="75" t="s">
        <v>42</v>
      </c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7"/>
      <c r="DH24" s="75" t="s">
        <v>27</v>
      </c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7"/>
    </row>
    <row r="25" spans="1:161" s="2" customFormat="1" ht="39" customHeight="1">
      <c r="A25" s="10"/>
      <c r="B25" s="271">
        <v>1</v>
      </c>
      <c r="C25" s="271"/>
      <c r="D25" s="271"/>
      <c r="E25" s="271"/>
      <c r="F25" s="271"/>
      <c r="G25" s="272"/>
      <c r="H25" s="79" t="s">
        <v>433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  <c r="BF25" s="90" t="s">
        <v>438</v>
      </c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2"/>
      <c r="CG25" s="90" t="s">
        <v>573</v>
      </c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2"/>
      <c r="DH25" s="79" t="s">
        <v>434</v>
      </c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1"/>
    </row>
    <row r="26" spans="1:161" s="2" customFormat="1" ht="12.75">
      <c r="A26" s="10"/>
      <c r="B26" s="271">
        <v>2</v>
      </c>
      <c r="C26" s="271"/>
      <c r="D26" s="271"/>
      <c r="E26" s="271"/>
      <c r="F26" s="271"/>
      <c r="G26" s="272"/>
      <c r="H26" s="79" t="s">
        <v>274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1"/>
      <c r="BF26" s="90" t="s">
        <v>437</v>
      </c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90" t="s">
        <v>572</v>
      </c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2"/>
      <c r="DH26" s="79" t="s">
        <v>435</v>
      </c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ht="12" customHeight="1" hidden="1"/>
    <row r="28" ht="15" hidden="1">
      <c r="A28" s="1" t="s">
        <v>232</v>
      </c>
    </row>
    <row r="29" ht="9" customHeight="1" hidden="1"/>
    <row r="30" spans="1:161" s="2" customFormat="1" ht="12.75" customHeight="1" hidden="1">
      <c r="A30" s="221" t="s">
        <v>61</v>
      </c>
      <c r="B30" s="222"/>
      <c r="C30" s="222"/>
      <c r="D30" s="222"/>
      <c r="E30" s="222"/>
      <c r="F30" s="222"/>
      <c r="G30" s="223"/>
      <c r="H30" s="221" t="s">
        <v>22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3"/>
      <c r="BF30" s="221" t="s">
        <v>227</v>
      </c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3"/>
      <c r="CG30" s="230" t="s">
        <v>228</v>
      </c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</row>
    <row r="31" spans="1:161" s="2" customFormat="1" ht="12.75" hidden="1">
      <c r="A31" s="227"/>
      <c r="B31" s="228"/>
      <c r="C31" s="228"/>
      <c r="D31" s="228"/>
      <c r="E31" s="228"/>
      <c r="F31" s="228"/>
      <c r="G31" s="229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9"/>
      <c r="BF31" s="227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9"/>
      <c r="CG31" s="230" t="s">
        <v>224</v>
      </c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5"/>
      <c r="DU31" s="230" t="s">
        <v>205</v>
      </c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</row>
    <row r="32" spans="1:161" s="2" customFormat="1" ht="12.75" hidden="1">
      <c r="A32" s="75" t="s">
        <v>20</v>
      </c>
      <c r="B32" s="76"/>
      <c r="C32" s="76"/>
      <c r="D32" s="76"/>
      <c r="E32" s="76"/>
      <c r="F32" s="76"/>
      <c r="G32" s="77"/>
      <c r="H32" s="75" t="s">
        <v>21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7"/>
      <c r="BF32" s="75" t="s">
        <v>41</v>
      </c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7"/>
      <c r="CG32" s="75" t="s">
        <v>42</v>
      </c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7"/>
      <c r="DU32" s="75" t="s">
        <v>27</v>
      </c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7"/>
    </row>
    <row r="33" spans="1:161" s="2" customFormat="1" ht="12.75" hidden="1">
      <c r="A33" s="10"/>
      <c r="B33" s="271">
        <v>1</v>
      </c>
      <c r="C33" s="271"/>
      <c r="D33" s="271"/>
      <c r="E33" s="271"/>
      <c r="F33" s="271"/>
      <c r="G33" s="272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  <c r="BF33" s="90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2"/>
      <c r="CG33" s="90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2"/>
      <c r="DU33" s="90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2" customFormat="1" ht="12.75" hidden="1">
      <c r="A34" s="10"/>
      <c r="B34" s="271">
        <v>2</v>
      </c>
      <c r="C34" s="271"/>
      <c r="D34" s="271"/>
      <c r="E34" s="271"/>
      <c r="F34" s="271"/>
      <c r="G34" s="272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1"/>
      <c r="BF34" s="90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2"/>
      <c r="CG34" s="90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2"/>
      <c r="DU34" s="90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2"/>
    </row>
    <row r="35" ht="15">
      <c r="A35" s="1" t="s">
        <v>229</v>
      </c>
    </row>
    <row r="36" ht="9" customHeight="1"/>
    <row r="37" spans="1:161" s="2" customFormat="1" ht="12.75" customHeight="1">
      <c r="A37" s="221" t="s">
        <v>61</v>
      </c>
      <c r="B37" s="222"/>
      <c r="C37" s="222"/>
      <c r="D37" s="222"/>
      <c r="E37" s="222"/>
      <c r="F37" s="222"/>
      <c r="G37" s="223"/>
      <c r="H37" s="221" t="s">
        <v>230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3"/>
      <c r="CG37" s="230" t="s">
        <v>431</v>
      </c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5"/>
    </row>
    <row r="38" spans="1:161" s="2" customFormat="1" ht="12.75">
      <c r="A38" s="227"/>
      <c r="B38" s="228"/>
      <c r="C38" s="228"/>
      <c r="D38" s="228"/>
      <c r="E38" s="228"/>
      <c r="F38" s="228"/>
      <c r="G38" s="229"/>
      <c r="H38" s="227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9"/>
      <c r="CG38" s="230" t="s">
        <v>224</v>
      </c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5"/>
      <c r="DU38" s="230" t="s">
        <v>205</v>
      </c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5"/>
    </row>
    <row r="39" spans="1:161" s="2" customFormat="1" ht="12.75">
      <c r="A39" s="75" t="s">
        <v>20</v>
      </c>
      <c r="B39" s="76"/>
      <c r="C39" s="76"/>
      <c r="D39" s="76"/>
      <c r="E39" s="76"/>
      <c r="F39" s="76"/>
      <c r="G39" s="77"/>
      <c r="H39" s="75" t="s">
        <v>21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7"/>
      <c r="CG39" s="75" t="s">
        <v>41</v>
      </c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7"/>
      <c r="DU39" s="75" t="s">
        <v>42</v>
      </c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7"/>
    </row>
    <row r="40" spans="1:161" s="2" customFormat="1" ht="12.75">
      <c r="A40" s="10"/>
      <c r="B40" s="271">
        <v>1</v>
      </c>
      <c r="C40" s="271"/>
      <c r="D40" s="271"/>
      <c r="E40" s="271"/>
      <c r="F40" s="271"/>
      <c r="G40" s="272"/>
      <c r="H40" s="79" t="s">
        <v>429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1"/>
      <c r="CG40" s="90" t="s">
        <v>432</v>
      </c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2"/>
      <c r="DU40" s="97">
        <v>2075012.88</v>
      </c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9"/>
    </row>
    <row r="41" spans="1:161" s="2" customFormat="1" ht="12.75">
      <c r="A41" s="10"/>
      <c r="B41" s="271">
        <v>2</v>
      </c>
      <c r="C41" s="271"/>
      <c r="D41" s="271"/>
      <c r="E41" s="271"/>
      <c r="F41" s="271"/>
      <c r="G41" s="272"/>
      <c r="H41" s="79" t="s">
        <v>574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1"/>
      <c r="CG41" s="90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2"/>
      <c r="DU41" s="97">
        <v>3057068.24</v>
      </c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9"/>
    </row>
    <row r="42" spans="1:161" s="2" customFormat="1" ht="12.75">
      <c r="A42" s="10"/>
      <c r="B42" s="271">
        <v>3</v>
      </c>
      <c r="C42" s="271"/>
      <c r="D42" s="271"/>
      <c r="E42" s="271"/>
      <c r="F42" s="271"/>
      <c r="G42" s="272"/>
      <c r="H42" s="79" t="s">
        <v>430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1"/>
      <c r="CG42" s="90">
        <v>29800</v>
      </c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2"/>
      <c r="DU42" s="97">
        <v>20749.2</v>
      </c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9"/>
    </row>
    <row r="43" spans="1:161" s="2" customFormat="1" ht="12.75">
      <c r="A43" s="10"/>
      <c r="B43" s="271">
        <v>4</v>
      </c>
      <c r="C43" s="271"/>
      <c r="D43" s="271"/>
      <c r="E43" s="271"/>
      <c r="F43" s="271"/>
      <c r="G43" s="272"/>
      <c r="H43" s="79" t="s">
        <v>575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1"/>
      <c r="CG43" s="90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2"/>
      <c r="DU43" s="97">
        <v>4706250</v>
      </c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9"/>
    </row>
    <row r="44" spans="1:161" s="2" customFormat="1" ht="12.75">
      <c r="A44" s="10"/>
      <c r="B44" s="271">
        <v>5</v>
      </c>
      <c r="C44" s="271"/>
      <c r="D44" s="271"/>
      <c r="E44" s="271"/>
      <c r="F44" s="271"/>
      <c r="G44" s="272"/>
      <c r="H44" s="79" t="s">
        <v>576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1"/>
      <c r="CG44" s="90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2"/>
      <c r="DU44" s="97">
        <v>1087400</v>
      </c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9"/>
    </row>
    <row r="45" spans="1:161" s="2" customFormat="1" ht="12.75">
      <c r="A45" s="10"/>
      <c r="B45" s="271">
        <v>6</v>
      </c>
      <c r="C45" s="271"/>
      <c r="D45" s="271"/>
      <c r="E45" s="271"/>
      <c r="F45" s="271"/>
      <c r="G45" s="272"/>
      <c r="H45" s="79" t="s">
        <v>577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1"/>
      <c r="CG45" s="90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2"/>
      <c r="DU45" s="97">
        <v>1580754.06</v>
      </c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ht="30" customHeight="1">
      <c r="A46" s="74" t="s">
        <v>231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</row>
    <row r="47" ht="9" customHeight="1"/>
    <row r="48" spans="1:161" s="2" customFormat="1" ht="12.75" customHeight="1">
      <c r="A48" s="221" t="s">
        <v>61</v>
      </c>
      <c r="B48" s="222"/>
      <c r="C48" s="222"/>
      <c r="D48" s="222"/>
      <c r="E48" s="222"/>
      <c r="F48" s="222"/>
      <c r="G48" s="223"/>
      <c r="H48" s="221" t="s">
        <v>28</v>
      </c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3"/>
      <c r="CG48" s="230" t="s">
        <v>228</v>
      </c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s="2" customFormat="1" ht="12.75">
      <c r="A49" s="227"/>
      <c r="B49" s="228"/>
      <c r="C49" s="228"/>
      <c r="D49" s="228"/>
      <c r="E49" s="228"/>
      <c r="F49" s="228"/>
      <c r="G49" s="229"/>
      <c r="H49" s="227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9"/>
      <c r="CG49" s="230" t="s">
        <v>224</v>
      </c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5"/>
      <c r="DU49" s="230" t="s">
        <v>205</v>
      </c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5"/>
    </row>
    <row r="50" spans="1:161" s="2" customFormat="1" ht="12.75">
      <c r="A50" s="75" t="s">
        <v>20</v>
      </c>
      <c r="B50" s="76"/>
      <c r="C50" s="76"/>
      <c r="D50" s="76"/>
      <c r="E50" s="76"/>
      <c r="F50" s="76"/>
      <c r="G50" s="77"/>
      <c r="H50" s="75" t="s">
        <v>21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7"/>
      <c r="CG50" s="75" t="s">
        <v>41</v>
      </c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7"/>
      <c r="DU50" s="75" t="s">
        <v>42</v>
      </c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7"/>
    </row>
    <row r="51" spans="1:161" s="2" customFormat="1" ht="12.75">
      <c r="A51" s="10"/>
      <c r="B51" s="271">
        <v>1</v>
      </c>
      <c r="C51" s="271"/>
      <c r="D51" s="271"/>
      <c r="E51" s="271"/>
      <c r="F51" s="271"/>
      <c r="G51" s="272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1"/>
      <c r="CG51" s="90" t="s">
        <v>428</v>
      </c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2"/>
      <c r="DU51" s="90" t="s">
        <v>428</v>
      </c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2"/>
    </row>
    <row r="52" spans="1:161" s="2" customFormat="1" ht="12.75" hidden="1">
      <c r="A52" s="10"/>
      <c r="B52" s="271">
        <v>2</v>
      </c>
      <c r="C52" s="271"/>
      <c r="D52" s="271"/>
      <c r="E52" s="271"/>
      <c r="F52" s="271"/>
      <c r="G52" s="272"/>
      <c r="H52" s="79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1"/>
      <c r="CG52" s="90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2"/>
      <c r="DU52" s="90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2"/>
    </row>
  </sheetData>
  <sheetProtection/>
  <mergeCells count="155">
    <mergeCell ref="B52:G52"/>
    <mergeCell ref="H52:CF52"/>
    <mergeCell ref="CG52:DT52"/>
    <mergeCell ref="DU52:FE52"/>
    <mergeCell ref="A50:G50"/>
    <mergeCell ref="H50:CF50"/>
    <mergeCell ref="CG50:DT50"/>
    <mergeCell ref="DU50:FE50"/>
    <mergeCell ref="B51:G51"/>
    <mergeCell ref="H51:CF51"/>
    <mergeCell ref="CG51:DT51"/>
    <mergeCell ref="DU51:FE51"/>
    <mergeCell ref="A46:FE46"/>
    <mergeCell ref="A48:G49"/>
    <mergeCell ref="H48:CF49"/>
    <mergeCell ref="CG48:FE48"/>
    <mergeCell ref="CG49:DT49"/>
    <mergeCell ref="DU49:FE49"/>
    <mergeCell ref="CG41:DT41"/>
    <mergeCell ref="DU41:FE41"/>
    <mergeCell ref="B45:G45"/>
    <mergeCell ref="H45:CF45"/>
    <mergeCell ref="CG45:DT45"/>
    <mergeCell ref="DU45:FE45"/>
    <mergeCell ref="B43:G43"/>
    <mergeCell ref="H43:CF43"/>
    <mergeCell ref="CG43:DT43"/>
    <mergeCell ref="DU43:FE43"/>
    <mergeCell ref="A37:G38"/>
    <mergeCell ref="H37:CF38"/>
    <mergeCell ref="CG37:FE37"/>
    <mergeCell ref="CG38:DT38"/>
    <mergeCell ref="DU38:FE38"/>
    <mergeCell ref="A39:G39"/>
    <mergeCell ref="H39:CF39"/>
    <mergeCell ref="CG39:DT39"/>
    <mergeCell ref="DU39:FE39"/>
    <mergeCell ref="B33:G33"/>
    <mergeCell ref="H33:BE33"/>
    <mergeCell ref="BF33:CF33"/>
    <mergeCell ref="CG33:DT33"/>
    <mergeCell ref="DU33:FE33"/>
    <mergeCell ref="B34:G34"/>
    <mergeCell ref="H34:BE34"/>
    <mergeCell ref="BF34:CF34"/>
    <mergeCell ref="CG34:DT34"/>
    <mergeCell ref="DU34:FE34"/>
    <mergeCell ref="DU31:FE31"/>
    <mergeCell ref="A32:G32"/>
    <mergeCell ref="H32:BE32"/>
    <mergeCell ref="BF32:CF32"/>
    <mergeCell ref="CG32:DT32"/>
    <mergeCell ref="DU32:FE32"/>
    <mergeCell ref="B26:G26"/>
    <mergeCell ref="H26:BE26"/>
    <mergeCell ref="BF26:CF26"/>
    <mergeCell ref="CG26:DG26"/>
    <mergeCell ref="DH26:FE26"/>
    <mergeCell ref="A30:G31"/>
    <mergeCell ref="H30:BE31"/>
    <mergeCell ref="BF30:CF31"/>
    <mergeCell ref="CG30:FE30"/>
    <mergeCell ref="CG31:DT31"/>
    <mergeCell ref="A24:G24"/>
    <mergeCell ref="H24:BE24"/>
    <mergeCell ref="BF24:CF24"/>
    <mergeCell ref="CG24:DG24"/>
    <mergeCell ref="DH24:FE24"/>
    <mergeCell ref="B25:G25"/>
    <mergeCell ref="H25:BE25"/>
    <mergeCell ref="BF25:CF25"/>
    <mergeCell ref="CG25:DG25"/>
    <mergeCell ref="DH25:FE25"/>
    <mergeCell ref="EN18:EY18"/>
    <mergeCell ref="EZ18:FE18"/>
    <mergeCell ref="A20:FE20"/>
    <mergeCell ref="A22:G23"/>
    <mergeCell ref="H22:BE23"/>
    <mergeCell ref="BF22:DG22"/>
    <mergeCell ref="DH22:FE23"/>
    <mergeCell ref="BF23:CF23"/>
    <mergeCell ref="CG23:DG23"/>
    <mergeCell ref="DT17:EM17"/>
    <mergeCell ref="EN17:EY17"/>
    <mergeCell ref="EZ17:FE17"/>
    <mergeCell ref="A18:I18"/>
    <mergeCell ref="J18:AK18"/>
    <mergeCell ref="AL18:BM18"/>
    <mergeCell ref="BN18:CO18"/>
    <mergeCell ref="CP18:DD18"/>
    <mergeCell ref="DE18:DS18"/>
    <mergeCell ref="DT18:EM18"/>
    <mergeCell ref="DT15:EM16"/>
    <mergeCell ref="EN15:FE15"/>
    <mergeCell ref="EN16:EY16"/>
    <mergeCell ref="EZ16:FE16"/>
    <mergeCell ref="A17:I17"/>
    <mergeCell ref="J17:AK17"/>
    <mergeCell ref="AL17:BM17"/>
    <mergeCell ref="BN17:CO17"/>
    <mergeCell ref="CP17:DD17"/>
    <mergeCell ref="DE17:DS17"/>
    <mergeCell ref="B12:BW12"/>
    <mergeCell ref="BX12:CF12"/>
    <mergeCell ref="CG12:CS12"/>
    <mergeCell ref="CT12:FE12"/>
    <mergeCell ref="A15:I16"/>
    <mergeCell ref="J15:AK16"/>
    <mergeCell ref="AL15:BM16"/>
    <mergeCell ref="BN15:CO16"/>
    <mergeCell ref="CP15:DD16"/>
    <mergeCell ref="DE15:DS16"/>
    <mergeCell ref="B10:BW10"/>
    <mergeCell ref="BX10:CF10"/>
    <mergeCell ref="CG10:CS10"/>
    <mergeCell ref="CT10:FE10"/>
    <mergeCell ref="B11:BW11"/>
    <mergeCell ref="BX11:CF11"/>
    <mergeCell ref="CG11:CS11"/>
    <mergeCell ref="CT11:FE11"/>
    <mergeCell ref="B8:BW8"/>
    <mergeCell ref="BX8:CF8"/>
    <mergeCell ref="CG8:CS8"/>
    <mergeCell ref="CT8:FE8"/>
    <mergeCell ref="B9:BW9"/>
    <mergeCell ref="BX9:CF9"/>
    <mergeCell ref="CG9:CS9"/>
    <mergeCell ref="CT9:FE9"/>
    <mergeCell ref="BX6:CF6"/>
    <mergeCell ref="CG6:CS6"/>
    <mergeCell ref="CT6:FE6"/>
    <mergeCell ref="B7:BW7"/>
    <mergeCell ref="BX7:CF7"/>
    <mergeCell ref="CG7:CS7"/>
    <mergeCell ref="CT7:FE7"/>
    <mergeCell ref="CG42:DT42"/>
    <mergeCell ref="DU42:FE42"/>
    <mergeCell ref="B41:G41"/>
    <mergeCell ref="H41:CF41"/>
    <mergeCell ref="A4:BW5"/>
    <mergeCell ref="BX4:CF5"/>
    <mergeCell ref="CG4:CS5"/>
    <mergeCell ref="CT4:FE4"/>
    <mergeCell ref="CT5:FE5"/>
    <mergeCell ref="A6:BW6"/>
    <mergeCell ref="B44:G44"/>
    <mergeCell ref="H44:CF44"/>
    <mergeCell ref="CG44:DT44"/>
    <mergeCell ref="DU44:FE44"/>
    <mergeCell ref="B40:G40"/>
    <mergeCell ref="H40:CF40"/>
    <mergeCell ref="CG40:DT40"/>
    <mergeCell ref="DU40:FE40"/>
    <mergeCell ref="B42:G42"/>
    <mergeCell ref="H42:CF42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zoomScalePageLayoutView="0" workbookViewId="0" topLeftCell="A31">
      <selection activeCell="EY16" sqref="EY16"/>
    </sheetView>
  </sheetViews>
  <sheetFormatPr defaultColWidth="0.875" defaultRowHeight="12.75"/>
  <cols>
    <col min="1" max="85" width="0.875" style="1" customWidth="1"/>
    <col min="86" max="16384" width="0.875" style="1" customWidth="1"/>
  </cols>
  <sheetData>
    <row r="1" spans="1:104" ht="15">
      <c r="A1" s="4"/>
      <c r="B1" s="48" t="s">
        <v>187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</row>
    <row r="2" spans="1:105" s="2" customFormat="1" ht="39" customHeight="1">
      <c r="A2" s="83" t="s">
        <v>61</v>
      </c>
      <c r="B2" s="84"/>
      <c r="C2" s="84"/>
      <c r="D2" s="84"/>
      <c r="E2" s="84"/>
      <c r="F2" s="84"/>
      <c r="G2" s="84"/>
      <c r="H2" s="84"/>
      <c r="I2" s="85"/>
      <c r="J2" s="230" t="s">
        <v>28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5"/>
      <c r="BT2" s="83" t="s">
        <v>34</v>
      </c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1"/>
      <c r="CK2" s="83" t="s">
        <v>35</v>
      </c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1"/>
    </row>
    <row r="3" spans="1:105" s="2" customFormat="1" ht="12.75">
      <c r="A3" s="75" t="s">
        <v>20</v>
      </c>
      <c r="B3" s="76"/>
      <c r="C3" s="76"/>
      <c r="D3" s="76"/>
      <c r="E3" s="76"/>
      <c r="F3" s="76"/>
      <c r="G3" s="76"/>
      <c r="H3" s="76"/>
      <c r="I3" s="77"/>
      <c r="J3" s="75">
        <v>2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7"/>
      <c r="BT3" s="75">
        <v>3</v>
      </c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7"/>
      <c r="CK3" s="75">
        <v>4</v>
      </c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7"/>
    </row>
    <row r="4" spans="1:105" s="12" customFormat="1" ht="28.5" customHeight="1">
      <c r="A4" s="130" t="s">
        <v>20</v>
      </c>
      <c r="B4" s="131"/>
      <c r="C4" s="131"/>
      <c r="D4" s="131"/>
      <c r="E4" s="131"/>
      <c r="F4" s="131"/>
      <c r="G4" s="131"/>
      <c r="H4" s="131"/>
      <c r="I4" s="132"/>
      <c r="J4" s="11"/>
      <c r="K4" s="133" t="s">
        <v>442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70"/>
      <c r="BT4" s="276">
        <f>66016918.43+4952638.77</f>
        <v>70969557.2</v>
      </c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8"/>
      <c r="CK4" s="276">
        <f>67853145.24+4856980.97+8400+650802</f>
        <v>73369328.21</v>
      </c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8"/>
    </row>
    <row r="5" spans="1:105" s="12" customFormat="1" ht="28.5" customHeight="1">
      <c r="A5" s="130" t="s">
        <v>65</v>
      </c>
      <c r="B5" s="131"/>
      <c r="C5" s="131"/>
      <c r="D5" s="131"/>
      <c r="E5" s="131"/>
      <c r="F5" s="131"/>
      <c r="G5" s="131"/>
      <c r="H5" s="131"/>
      <c r="I5" s="132"/>
      <c r="J5" s="11"/>
      <c r="K5" s="133" t="s">
        <v>443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4"/>
      <c r="BT5" s="276">
        <f>16340381.88+1937089.42</f>
        <v>18277471.3</v>
      </c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8"/>
      <c r="CK5" s="276">
        <f>15748740.06+1886368.3+650802</f>
        <v>18285910.36</v>
      </c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8"/>
    </row>
    <row r="6" spans="1:105" s="12" customFormat="1" ht="28.5" customHeight="1">
      <c r="A6" s="130" t="s">
        <v>21</v>
      </c>
      <c r="B6" s="131"/>
      <c r="C6" s="131"/>
      <c r="D6" s="131"/>
      <c r="E6" s="131"/>
      <c r="F6" s="131"/>
      <c r="G6" s="131"/>
      <c r="H6" s="131"/>
      <c r="I6" s="132"/>
      <c r="J6" s="11"/>
      <c r="K6" s="133" t="s">
        <v>444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/>
      <c r="BT6" s="276">
        <f>66016918.43+4226763.31</f>
        <v>70243681.74</v>
      </c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8"/>
      <c r="CK6" s="276">
        <f>67853145.24+4226763.31</f>
        <v>72079908.55</v>
      </c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8"/>
    </row>
    <row r="7" spans="1:105" s="12" customFormat="1" ht="28.5" customHeight="1">
      <c r="A7" s="130" t="s">
        <v>72</v>
      </c>
      <c r="B7" s="131"/>
      <c r="C7" s="131"/>
      <c r="D7" s="131"/>
      <c r="E7" s="131"/>
      <c r="F7" s="131"/>
      <c r="G7" s="131"/>
      <c r="H7" s="131"/>
      <c r="I7" s="132"/>
      <c r="J7" s="11"/>
      <c r="K7" s="133" t="s">
        <v>445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276">
        <f>16340381.88+1937089.42</f>
        <v>18277471.3</v>
      </c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8"/>
      <c r="CK7" s="276">
        <f>15748740.06+1886368.3</f>
        <v>17635108.36</v>
      </c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8"/>
    </row>
    <row r="8" spans="1:105" s="12" customFormat="1" ht="28.5" customHeight="1">
      <c r="A8" s="130" t="s">
        <v>41</v>
      </c>
      <c r="B8" s="131"/>
      <c r="C8" s="131"/>
      <c r="D8" s="131"/>
      <c r="E8" s="131"/>
      <c r="F8" s="131"/>
      <c r="G8" s="131"/>
      <c r="H8" s="131"/>
      <c r="I8" s="132"/>
      <c r="J8" s="11"/>
      <c r="K8" s="133" t="s">
        <v>446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/>
      <c r="BT8" s="276">
        <f>23576116.22+4226763.31</f>
        <v>27802879.529999997</v>
      </c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8"/>
      <c r="CK8" s="276">
        <f>23576116.22+4226763.31</f>
        <v>27802879.529999997</v>
      </c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8"/>
    </row>
    <row r="9" spans="1:105" s="12" customFormat="1" ht="28.5" customHeight="1">
      <c r="A9" s="130" t="s">
        <v>85</v>
      </c>
      <c r="B9" s="131"/>
      <c r="C9" s="131"/>
      <c r="D9" s="131"/>
      <c r="E9" s="131"/>
      <c r="F9" s="131"/>
      <c r="G9" s="131"/>
      <c r="H9" s="131"/>
      <c r="I9" s="132"/>
      <c r="J9" s="11"/>
      <c r="K9" s="133" t="s">
        <v>447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/>
      <c r="BT9" s="276">
        <f>14617196.62+1937089.42</f>
        <v>16554286.04</v>
      </c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8"/>
      <c r="CK9" s="276">
        <f>14381435.5+1886368.3</f>
        <v>16267803.8</v>
      </c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8"/>
    </row>
    <row r="10" spans="1:105" s="12" customFormat="1" ht="28.5" customHeight="1">
      <c r="A10" s="130" t="s">
        <v>42</v>
      </c>
      <c r="B10" s="131"/>
      <c r="C10" s="131"/>
      <c r="D10" s="131"/>
      <c r="E10" s="131"/>
      <c r="F10" s="131"/>
      <c r="G10" s="131"/>
      <c r="H10" s="131"/>
      <c r="I10" s="132"/>
      <c r="J10" s="11"/>
      <c r="K10" s="133" t="s">
        <v>448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276">
        <v>11809483.86</v>
      </c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8"/>
      <c r="CK10" s="276">
        <v>11809483.86</v>
      </c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8"/>
    </row>
    <row r="11" spans="1:105" s="12" customFormat="1" ht="28.5" customHeight="1">
      <c r="A11" s="130" t="s">
        <v>188</v>
      </c>
      <c r="B11" s="131"/>
      <c r="C11" s="131"/>
      <c r="D11" s="131"/>
      <c r="E11" s="131"/>
      <c r="F11" s="131"/>
      <c r="G11" s="131"/>
      <c r="H11" s="131"/>
      <c r="I11" s="132"/>
      <c r="J11" s="11"/>
      <c r="K11" s="133" t="s">
        <v>449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/>
      <c r="BT11" s="276">
        <v>1246723.86</v>
      </c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8"/>
      <c r="CK11" s="276">
        <v>1007480.58</v>
      </c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8"/>
    </row>
    <row r="12" spans="1:105" s="12" customFormat="1" ht="40.5" customHeight="1">
      <c r="A12" s="130" t="s">
        <v>27</v>
      </c>
      <c r="B12" s="131"/>
      <c r="C12" s="131"/>
      <c r="D12" s="131"/>
      <c r="E12" s="131"/>
      <c r="F12" s="131"/>
      <c r="G12" s="131"/>
      <c r="H12" s="131"/>
      <c r="I12" s="132"/>
      <c r="J12" s="11"/>
      <c r="K12" s="133" t="s">
        <v>450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/>
      <c r="BT12" s="276">
        <v>23576116.22</v>
      </c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8"/>
      <c r="CK12" s="276">
        <v>23576116.22</v>
      </c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8"/>
    </row>
    <row r="13" spans="1:105" s="12" customFormat="1" ht="40.5" customHeight="1">
      <c r="A13" s="130" t="s">
        <v>189</v>
      </c>
      <c r="B13" s="131"/>
      <c r="C13" s="131"/>
      <c r="D13" s="131"/>
      <c r="E13" s="131"/>
      <c r="F13" s="131"/>
      <c r="G13" s="131"/>
      <c r="H13" s="131"/>
      <c r="I13" s="132"/>
      <c r="J13" s="11"/>
      <c r="K13" s="133" t="s">
        <v>451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4"/>
      <c r="BT13" s="276">
        <v>14617196.62</v>
      </c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8"/>
      <c r="CK13" s="276">
        <v>14381435.5</v>
      </c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8"/>
    </row>
    <row r="14" spans="1:105" s="12" customFormat="1" ht="40.5" customHeight="1">
      <c r="A14" s="130" t="s">
        <v>44</v>
      </c>
      <c r="B14" s="131"/>
      <c r="C14" s="131"/>
      <c r="D14" s="131"/>
      <c r="E14" s="131"/>
      <c r="F14" s="131"/>
      <c r="G14" s="131"/>
      <c r="H14" s="131"/>
      <c r="I14" s="132"/>
      <c r="J14" s="11"/>
      <c r="K14" s="133" t="s">
        <v>452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4"/>
      <c r="BT14" s="276">
        <v>3665872.89</v>
      </c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8"/>
      <c r="CK14" s="276">
        <v>3665872.89</v>
      </c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8"/>
    </row>
    <row r="15" spans="1:105" s="12" customFormat="1" ht="40.5" customHeight="1">
      <c r="A15" s="130" t="s">
        <v>190</v>
      </c>
      <c r="B15" s="131"/>
      <c r="C15" s="131"/>
      <c r="D15" s="131"/>
      <c r="E15" s="131"/>
      <c r="F15" s="131"/>
      <c r="G15" s="131"/>
      <c r="H15" s="131"/>
      <c r="I15" s="132"/>
      <c r="J15" s="11"/>
      <c r="K15" s="133" t="s">
        <v>453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4"/>
      <c r="BT15" s="285">
        <v>2472526.1</v>
      </c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7"/>
      <c r="CK15" s="276">
        <v>2432646.6</v>
      </c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8"/>
    </row>
    <row r="16" spans="1:105" s="12" customFormat="1" ht="40.5" customHeight="1">
      <c r="A16" s="130" t="s">
        <v>45</v>
      </c>
      <c r="B16" s="131"/>
      <c r="C16" s="131"/>
      <c r="D16" s="131"/>
      <c r="E16" s="131"/>
      <c r="F16" s="131"/>
      <c r="G16" s="131"/>
      <c r="H16" s="131"/>
      <c r="I16" s="132"/>
      <c r="J16" s="11"/>
      <c r="K16" s="133" t="s">
        <v>454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4"/>
      <c r="BT16" s="276">
        <f>BT6-BT8</f>
        <v>42440802.20999999</v>
      </c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8"/>
      <c r="CK16" s="276">
        <f>67853145.24-23576116.22</f>
        <v>44277029.019999996</v>
      </c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8"/>
    </row>
    <row r="17" spans="1:105" s="12" customFormat="1" ht="40.5" customHeight="1">
      <c r="A17" s="130" t="s">
        <v>191</v>
      </c>
      <c r="B17" s="131"/>
      <c r="C17" s="131"/>
      <c r="D17" s="131"/>
      <c r="E17" s="131"/>
      <c r="F17" s="131"/>
      <c r="G17" s="131"/>
      <c r="H17" s="131"/>
      <c r="I17" s="132"/>
      <c r="J17" s="11"/>
      <c r="K17" s="133" t="s">
        <v>455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4"/>
      <c r="BT17" s="276">
        <f>BT7-BT9</f>
        <v>1723185.2600000016</v>
      </c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8"/>
      <c r="CK17" s="276">
        <f>15748740.06-14381435.5</f>
        <v>1367304.5600000005</v>
      </c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8"/>
    </row>
    <row r="18" spans="1:105" s="12" customFormat="1" ht="40.5" customHeight="1">
      <c r="A18" s="130" t="s">
        <v>46</v>
      </c>
      <c r="B18" s="131"/>
      <c r="C18" s="131"/>
      <c r="D18" s="131"/>
      <c r="E18" s="131"/>
      <c r="F18" s="131"/>
      <c r="G18" s="131"/>
      <c r="H18" s="131"/>
      <c r="I18" s="132"/>
      <c r="J18" s="11"/>
      <c r="K18" s="133" t="s">
        <v>456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4"/>
      <c r="BT18" s="276">
        <v>0</v>
      </c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8"/>
      <c r="CK18" s="276">
        <v>0</v>
      </c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8"/>
    </row>
    <row r="19" spans="1:105" s="12" customFormat="1" ht="40.5" customHeight="1">
      <c r="A19" s="130" t="s">
        <v>192</v>
      </c>
      <c r="B19" s="131"/>
      <c r="C19" s="131"/>
      <c r="D19" s="131"/>
      <c r="E19" s="131"/>
      <c r="F19" s="131"/>
      <c r="G19" s="131"/>
      <c r="H19" s="131"/>
      <c r="I19" s="132"/>
      <c r="J19" s="11"/>
      <c r="K19" s="133" t="s">
        <v>457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4"/>
      <c r="BT19" s="276">
        <v>0</v>
      </c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8"/>
      <c r="CK19" s="276">
        <v>0</v>
      </c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8"/>
    </row>
    <row r="20" spans="1:105" s="12" customFormat="1" ht="40.5" customHeight="1">
      <c r="A20" s="130" t="s">
        <v>47</v>
      </c>
      <c r="B20" s="131"/>
      <c r="C20" s="131"/>
      <c r="D20" s="131"/>
      <c r="E20" s="131"/>
      <c r="F20" s="131"/>
      <c r="G20" s="131"/>
      <c r="H20" s="131"/>
      <c r="I20" s="132"/>
      <c r="J20" s="11"/>
      <c r="K20" s="133" t="s">
        <v>458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/>
      <c r="BT20" s="276">
        <f>2887952.23+1149311.22</f>
        <v>4037263.45</v>
      </c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8"/>
      <c r="CK20" s="276">
        <f>2887952.23+1149311.22</f>
        <v>4037263.45</v>
      </c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8"/>
    </row>
    <row r="21" spans="1:105" s="12" customFormat="1" ht="40.5" customHeight="1">
      <c r="A21" s="130" t="s">
        <v>233</v>
      </c>
      <c r="B21" s="131"/>
      <c r="C21" s="131"/>
      <c r="D21" s="131"/>
      <c r="E21" s="131"/>
      <c r="F21" s="131"/>
      <c r="G21" s="131"/>
      <c r="H21" s="131"/>
      <c r="I21" s="132"/>
      <c r="J21" s="11"/>
      <c r="K21" s="133" t="s">
        <v>459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4"/>
      <c r="BT21" s="276">
        <v>0</v>
      </c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8"/>
      <c r="CK21" s="276">
        <v>0</v>
      </c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8"/>
    </row>
    <row r="22" spans="1:105" s="12" customFormat="1" ht="40.5" customHeight="1">
      <c r="A22" s="130" t="s">
        <v>48</v>
      </c>
      <c r="B22" s="131"/>
      <c r="C22" s="131"/>
      <c r="D22" s="131"/>
      <c r="E22" s="131"/>
      <c r="F22" s="131"/>
      <c r="G22" s="131"/>
      <c r="H22" s="131"/>
      <c r="I22" s="132"/>
      <c r="J22" s="11"/>
      <c r="K22" s="133" t="s">
        <v>460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/>
      <c r="BT22" s="276">
        <v>11809483.86</v>
      </c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8"/>
      <c r="CK22" s="276">
        <v>11809483.86</v>
      </c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8"/>
    </row>
    <row r="23" spans="1:105" s="12" customFormat="1" ht="40.5" customHeight="1">
      <c r="A23" s="130" t="s">
        <v>234</v>
      </c>
      <c r="B23" s="131"/>
      <c r="C23" s="131"/>
      <c r="D23" s="131"/>
      <c r="E23" s="131"/>
      <c r="F23" s="131"/>
      <c r="G23" s="131"/>
      <c r="H23" s="131"/>
      <c r="I23" s="132"/>
      <c r="J23" s="11"/>
      <c r="K23" s="133" t="s">
        <v>461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276">
        <v>1246723.86</v>
      </c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8"/>
      <c r="CK23" s="276">
        <v>1007480.58</v>
      </c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8"/>
    </row>
    <row r="24" spans="1:105" s="27" customFormat="1" ht="40.5" customHeight="1">
      <c r="A24" s="280" t="s">
        <v>49</v>
      </c>
      <c r="B24" s="281"/>
      <c r="C24" s="281"/>
      <c r="D24" s="281"/>
      <c r="E24" s="281"/>
      <c r="F24" s="281"/>
      <c r="G24" s="281"/>
      <c r="H24" s="281"/>
      <c r="I24" s="282"/>
      <c r="J24" s="28"/>
      <c r="K24" s="283" t="s">
        <v>466</v>
      </c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4"/>
      <c r="BT24" s="285">
        <v>0</v>
      </c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7"/>
      <c r="CK24" s="285">
        <v>0</v>
      </c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7"/>
    </row>
    <row r="25" spans="1:105" s="27" customFormat="1" ht="40.5" customHeight="1">
      <c r="A25" s="280" t="s">
        <v>235</v>
      </c>
      <c r="B25" s="281"/>
      <c r="C25" s="281"/>
      <c r="D25" s="281"/>
      <c r="E25" s="281"/>
      <c r="F25" s="281"/>
      <c r="G25" s="281"/>
      <c r="H25" s="281"/>
      <c r="I25" s="282"/>
      <c r="J25" s="28"/>
      <c r="K25" s="283" t="s">
        <v>467</v>
      </c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4"/>
      <c r="BT25" s="285">
        <v>0</v>
      </c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7"/>
      <c r="CK25" s="285">
        <v>0</v>
      </c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7"/>
    </row>
    <row r="26" spans="1:105" s="27" customFormat="1" ht="54.75" customHeight="1">
      <c r="A26" s="280" t="s">
        <v>50</v>
      </c>
      <c r="B26" s="281"/>
      <c r="C26" s="281"/>
      <c r="D26" s="281"/>
      <c r="E26" s="281"/>
      <c r="F26" s="281"/>
      <c r="G26" s="281"/>
      <c r="H26" s="281"/>
      <c r="I26" s="282"/>
      <c r="J26" s="28"/>
      <c r="K26" s="283" t="s">
        <v>468</v>
      </c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4"/>
      <c r="BT26" s="276">
        <v>2887952.23</v>
      </c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8"/>
      <c r="CK26" s="276">
        <v>2887952.23</v>
      </c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8"/>
    </row>
    <row r="27" spans="1:105" s="27" customFormat="1" ht="54.75" customHeight="1">
      <c r="A27" s="280" t="s">
        <v>236</v>
      </c>
      <c r="B27" s="281"/>
      <c r="C27" s="281"/>
      <c r="D27" s="281"/>
      <c r="E27" s="281"/>
      <c r="F27" s="281"/>
      <c r="G27" s="281"/>
      <c r="H27" s="281"/>
      <c r="I27" s="282"/>
      <c r="J27" s="28"/>
      <c r="K27" s="283" t="s">
        <v>469</v>
      </c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4"/>
      <c r="BT27" s="285">
        <v>0</v>
      </c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7"/>
      <c r="CK27" s="285">
        <v>0</v>
      </c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7"/>
    </row>
    <row r="28" spans="1:105" s="12" customFormat="1" ht="28.5" customHeight="1">
      <c r="A28" s="130" t="s">
        <v>51</v>
      </c>
      <c r="B28" s="131"/>
      <c r="C28" s="131"/>
      <c r="D28" s="131"/>
      <c r="E28" s="131"/>
      <c r="F28" s="131"/>
      <c r="G28" s="131"/>
      <c r="H28" s="131"/>
      <c r="I28" s="132"/>
      <c r="J28" s="11"/>
      <c r="K28" s="133" t="s">
        <v>237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276">
        <v>8624.4</v>
      </c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8"/>
      <c r="CK28" s="276">
        <v>8624.4</v>
      </c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8"/>
    </row>
    <row r="29" spans="1:105" s="12" customFormat="1" ht="28.5" customHeight="1">
      <c r="A29" s="130" t="s">
        <v>52</v>
      </c>
      <c r="B29" s="131"/>
      <c r="C29" s="131"/>
      <c r="D29" s="131"/>
      <c r="E29" s="131"/>
      <c r="F29" s="131"/>
      <c r="G29" s="131"/>
      <c r="H29" s="131"/>
      <c r="I29" s="132"/>
      <c r="J29" s="11"/>
      <c r="K29" s="133" t="s">
        <v>238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/>
      <c r="BT29" s="276">
        <v>0</v>
      </c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8"/>
      <c r="CK29" s="276">
        <v>0</v>
      </c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8"/>
    </row>
    <row r="30" spans="1:105" s="12" customFormat="1" ht="40.5" customHeight="1">
      <c r="A30" s="130" t="s">
        <v>53</v>
      </c>
      <c r="B30" s="131"/>
      <c r="C30" s="131"/>
      <c r="D30" s="131"/>
      <c r="E30" s="131"/>
      <c r="F30" s="131"/>
      <c r="G30" s="131"/>
      <c r="H30" s="131"/>
      <c r="I30" s="132"/>
      <c r="J30" s="11"/>
      <c r="K30" s="133" t="s">
        <v>239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4"/>
      <c r="BT30" s="276">
        <v>7779.4</v>
      </c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8"/>
      <c r="CK30" s="276">
        <v>7779.4</v>
      </c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8"/>
    </row>
    <row r="31" spans="1:105" s="12" customFormat="1" ht="40.5" customHeight="1">
      <c r="A31" s="130" t="s">
        <v>54</v>
      </c>
      <c r="B31" s="131"/>
      <c r="C31" s="131"/>
      <c r="D31" s="131"/>
      <c r="E31" s="131"/>
      <c r="F31" s="131"/>
      <c r="G31" s="131"/>
      <c r="H31" s="131"/>
      <c r="I31" s="132"/>
      <c r="J31" s="11"/>
      <c r="K31" s="133" t="s">
        <v>243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/>
      <c r="BT31" s="276">
        <v>0</v>
      </c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8"/>
      <c r="CK31" s="276">
        <v>0</v>
      </c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8"/>
    </row>
    <row r="32" spans="1:105" s="12" customFormat="1" ht="40.5" customHeight="1">
      <c r="A32" s="130" t="s">
        <v>55</v>
      </c>
      <c r="B32" s="131"/>
      <c r="C32" s="131"/>
      <c r="D32" s="131"/>
      <c r="E32" s="131"/>
      <c r="F32" s="131"/>
      <c r="G32" s="131"/>
      <c r="H32" s="131"/>
      <c r="I32" s="132"/>
      <c r="J32" s="11"/>
      <c r="K32" s="133" t="s">
        <v>244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276">
        <v>1315.9</v>
      </c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8"/>
      <c r="CK32" s="276">
        <v>1315.9</v>
      </c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8"/>
    </row>
    <row r="33" spans="1:105" s="12" customFormat="1" ht="40.5" customHeight="1">
      <c r="A33" s="130" t="s">
        <v>56</v>
      </c>
      <c r="B33" s="131"/>
      <c r="C33" s="131"/>
      <c r="D33" s="131"/>
      <c r="E33" s="131"/>
      <c r="F33" s="131"/>
      <c r="G33" s="131"/>
      <c r="H33" s="131"/>
      <c r="I33" s="132"/>
      <c r="J33" s="11"/>
      <c r="K33" s="133" t="s">
        <v>193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4"/>
      <c r="BT33" s="276">
        <v>845</v>
      </c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8"/>
      <c r="CK33" s="276">
        <v>845</v>
      </c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8"/>
    </row>
    <row r="34" spans="1:105" s="12" customFormat="1" ht="28.5" customHeight="1">
      <c r="A34" s="130" t="s">
        <v>57</v>
      </c>
      <c r="B34" s="131"/>
      <c r="C34" s="131"/>
      <c r="D34" s="131"/>
      <c r="E34" s="131"/>
      <c r="F34" s="131"/>
      <c r="G34" s="131"/>
      <c r="H34" s="131"/>
      <c r="I34" s="132"/>
      <c r="J34" s="11"/>
      <c r="K34" s="133" t="s">
        <v>240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/>
      <c r="BT34" s="276">
        <v>2</v>
      </c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8"/>
      <c r="CK34" s="276">
        <v>2</v>
      </c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8"/>
    </row>
    <row r="35" spans="1:105" s="12" customFormat="1" ht="28.5" customHeight="1">
      <c r="A35" s="130" t="s">
        <v>140</v>
      </c>
      <c r="B35" s="131"/>
      <c r="C35" s="131"/>
      <c r="D35" s="131"/>
      <c r="E35" s="131"/>
      <c r="F35" s="131"/>
      <c r="G35" s="131"/>
      <c r="H35" s="131"/>
      <c r="I35" s="132"/>
      <c r="J35" s="11"/>
      <c r="K35" s="133" t="s">
        <v>194</v>
      </c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/>
      <c r="BT35" s="276">
        <v>1</v>
      </c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8"/>
      <c r="CK35" s="276">
        <v>1</v>
      </c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8"/>
    </row>
    <row r="36" spans="1:105" s="12" customFormat="1" ht="54.75" customHeight="1">
      <c r="A36" s="130" t="s">
        <v>141</v>
      </c>
      <c r="B36" s="131"/>
      <c r="C36" s="131"/>
      <c r="D36" s="131"/>
      <c r="E36" s="131"/>
      <c r="F36" s="131"/>
      <c r="G36" s="131"/>
      <c r="H36" s="131"/>
      <c r="I36" s="132"/>
      <c r="J36" s="11"/>
      <c r="K36" s="133" t="s">
        <v>462</v>
      </c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/>
      <c r="BT36" s="276">
        <v>0</v>
      </c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8"/>
      <c r="CK36" s="276">
        <v>0</v>
      </c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8"/>
    </row>
    <row r="37" spans="1:105" s="12" customFormat="1" ht="54.75" customHeight="1">
      <c r="A37" s="130" t="s">
        <v>241</v>
      </c>
      <c r="B37" s="131"/>
      <c r="C37" s="131"/>
      <c r="D37" s="131"/>
      <c r="E37" s="131"/>
      <c r="F37" s="131"/>
      <c r="G37" s="131"/>
      <c r="H37" s="131"/>
      <c r="I37" s="132"/>
      <c r="J37" s="11"/>
      <c r="K37" s="133" t="s">
        <v>463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4"/>
      <c r="BT37" s="276">
        <v>0</v>
      </c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8"/>
      <c r="CK37" s="276">
        <v>0</v>
      </c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8"/>
    </row>
    <row r="38" spans="1:105" s="12" customFormat="1" ht="54.75" customHeight="1">
      <c r="A38" s="130" t="s">
        <v>142</v>
      </c>
      <c r="B38" s="131"/>
      <c r="C38" s="131"/>
      <c r="D38" s="131"/>
      <c r="E38" s="131"/>
      <c r="F38" s="131"/>
      <c r="G38" s="131"/>
      <c r="H38" s="131"/>
      <c r="I38" s="132"/>
      <c r="J38" s="11"/>
      <c r="K38" s="133" t="s">
        <v>464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4"/>
      <c r="BT38" s="276">
        <v>0</v>
      </c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8"/>
      <c r="CK38" s="276">
        <v>0</v>
      </c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8"/>
    </row>
    <row r="39" spans="1:105" s="12" customFormat="1" ht="54.75" customHeight="1">
      <c r="A39" s="130" t="s">
        <v>242</v>
      </c>
      <c r="B39" s="131"/>
      <c r="C39" s="131"/>
      <c r="D39" s="131"/>
      <c r="E39" s="131"/>
      <c r="F39" s="131"/>
      <c r="G39" s="131"/>
      <c r="H39" s="131"/>
      <c r="I39" s="132"/>
      <c r="J39" s="11"/>
      <c r="K39" s="133" t="s">
        <v>465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4"/>
      <c r="BT39" s="276">
        <v>0</v>
      </c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8"/>
      <c r="CK39" s="276">
        <v>0</v>
      </c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8"/>
    </row>
    <row r="40" spans="1:105" s="12" customFormat="1" ht="40.5" customHeight="1">
      <c r="A40" s="130" t="s">
        <v>143</v>
      </c>
      <c r="B40" s="131"/>
      <c r="C40" s="131"/>
      <c r="D40" s="131"/>
      <c r="E40" s="131"/>
      <c r="F40" s="131"/>
      <c r="G40" s="131"/>
      <c r="H40" s="131"/>
      <c r="I40" s="132"/>
      <c r="J40" s="11"/>
      <c r="K40" s="133" t="s">
        <v>470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4"/>
      <c r="BT40" s="276">
        <v>0</v>
      </c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8"/>
      <c r="CK40" s="276">
        <v>0</v>
      </c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8"/>
    </row>
    <row r="41" ht="3" customHeight="1"/>
    <row r="42" spans="1:73" ht="15">
      <c r="A42" s="1" t="s">
        <v>439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</row>
    <row r="43" spans="1:73" ht="15">
      <c r="A43" s="56" t="s">
        <v>440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 t="s">
        <v>1</v>
      </c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</row>
    <row r="44" ht="15">
      <c r="AR44" s="1" t="s">
        <v>195</v>
      </c>
    </row>
    <row r="45" ht="15">
      <c r="A45" s="1" t="s">
        <v>196</v>
      </c>
    </row>
    <row r="46" spans="1:105" ht="30" customHeight="1">
      <c r="A46" s="279" t="s">
        <v>441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</row>
  </sheetData>
  <sheetProtection/>
  <mergeCells count="162">
    <mergeCell ref="A40:I40"/>
    <mergeCell ref="K40:BS40"/>
    <mergeCell ref="BT40:CJ40"/>
    <mergeCell ref="CK40:DA40"/>
    <mergeCell ref="A39:I39"/>
    <mergeCell ref="K39:BS39"/>
    <mergeCell ref="BT39:CJ39"/>
    <mergeCell ref="CK39:DA39"/>
    <mergeCell ref="BT35:CJ35"/>
    <mergeCell ref="CK35:DA35"/>
    <mergeCell ref="A38:I38"/>
    <mergeCell ref="K38:BS38"/>
    <mergeCell ref="BT38:CJ38"/>
    <mergeCell ref="CK38:DA38"/>
    <mergeCell ref="A37:I37"/>
    <mergeCell ref="K37:BS37"/>
    <mergeCell ref="BT37:CJ37"/>
    <mergeCell ref="CK37:DA37"/>
    <mergeCell ref="BT27:CJ27"/>
    <mergeCell ref="CK27:DA27"/>
    <mergeCell ref="A29:I29"/>
    <mergeCell ref="K29:BS29"/>
    <mergeCell ref="A36:I36"/>
    <mergeCell ref="K36:BS36"/>
    <mergeCell ref="BT36:CJ36"/>
    <mergeCell ref="CK36:DA36"/>
    <mergeCell ref="A35:I35"/>
    <mergeCell ref="K35:BS35"/>
    <mergeCell ref="A25:I25"/>
    <mergeCell ref="K25:BS25"/>
    <mergeCell ref="BT25:CJ25"/>
    <mergeCell ref="CK25:DA25"/>
    <mergeCell ref="A23:I23"/>
    <mergeCell ref="K23:BS23"/>
    <mergeCell ref="BT23:CJ23"/>
    <mergeCell ref="CK23:DA23"/>
    <mergeCell ref="A2:I2"/>
    <mergeCell ref="J2:BS2"/>
    <mergeCell ref="BT2:CJ2"/>
    <mergeCell ref="CK2:DA2"/>
    <mergeCell ref="A3:I3"/>
    <mergeCell ref="J3:BS3"/>
    <mergeCell ref="BT3:CJ3"/>
    <mergeCell ref="CK3:DA3"/>
    <mergeCell ref="A4:I4"/>
    <mergeCell ref="BT4:CJ4"/>
    <mergeCell ref="CK4:DA4"/>
    <mergeCell ref="A43:AV43"/>
    <mergeCell ref="AW42:BU42"/>
    <mergeCell ref="AW43:BU43"/>
    <mergeCell ref="A21:I21"/>
    <mergeCell ref="K21:BS21"/>
    <mergeCell ref="BT21:CJ21"/>
    <mergeCell ref="CK21:DA21"/>
    <mergeCell ref="B1:CZ1"/>
    <mergeCell ref="K4:BS4"/>
    <mergeCell ref="K5:BS5"/>
    <mergeCell ref="A6:I6"/>
    <mergeCell ref="K6:BS6"/>
    <mergeCell ref="BT6:CJ6"/>
    <mergeCell ref="CK6:DA6"/>
    <mergeCell ref="A5:I5"/>
    <mergeCell ref="BT5:CJ5"/>
    <mergeCell ref="CK5:DA5"/>
    <mergeCell ref="A7:I7"/>
    <mergeCell ref="K7:BS7"/>
    <mergeCell ref="BT7:CJ7"/>
    <mergeCell ref="CK7:DA7"/>
    <mergeCell ref="A8:I8"/>
    <mergeCell ref="K8:BS8"/>
    <mergeCell ref="BT8:CJ8"/>
    <mergeCell ref="CK8:DA8"/>
    <mergeCell ref="A9:I9"/>
    <mergeCell ref="K9:BS9"/>
    <mergeCell ref="BT9:CJ9"/>
    <mergeCell ref="CK9:DA9"/>
    <mergeCell ref="A10:I10"/>
    <mergeCell ref="K10:BS10"/>
    <mergeCell ref="BT10:CJ10"/>
    <mergeCell ref="CK10:DA10"/>
    <mergeCell ref="A11:I11"/>
    <mergeCell ref="K11:BS11"/>
    <mergeCell ref="BT11:CJ11"/>
    <mergeCell ref="CK11:DA11"/>
    <mergeCell ref="A12:I12"/>
    <mergeCell ref="K12:BS12"/>
    <mergeCell ref="BT12:CJ12"/>
    <mergeCell ref="CK12:DA12"/>
    <mergeCell ref="A13:I13"/>
    <mergeCell ref="K13:BS13"/>
    <mergeCell ref="BT13:CJ13"/>
    <mergeCell ref="CK13:DA13"/>
    <mergeCell ref="A14:I14"/>
    <mergeCell ref="K14:BS14"/>
    <mergeCell ref="BT14:CJ14"/>
    <mergeCell ref="CK14:DA14"/>
    <mergeCell ref="A15:I15"/>
    <mergeCell ref="K15:BS15"/>
    <mergeCell ref="BT15:CJ15"/>
    <mergeCell ref="CK15:DA15"/>
    <mergeCell ref="A16:I16"/>
    <mergeCell ref="K16:BS16"/>
    <mergeCell ref="BT16:CJ16"/>
    <mergeCell ref="CK16:DA16"/>
    <mergeCell ref="A17:I17"/>
    <mergeCell ref="K17:BS17"/>
    <mergeCell ref="BT17:CJ17"/>
    <mergeCell ref="CK17:DA17"/>
    <mergeCell ref="A18:I18"/>
    <mergeCell ref="K18:BS18"/>
    <mergeCell ref="BT18:CJ18"/>
    <mergeCell ref="CK18:DA18"/>
    <mergeCell ref="A19:I19"/>
    <mergeCell ref="K19:BS19"/>
    <mergeCell ref="BT19:CJ19"/>
    <mergeCell ref="CK19:DA19"/>
    <mergeCell ref="A20:I20"/>
    <mergeCell ref="K20:BS20"/>
    <mergeCell ref="BT20:CJ20"/>
    <mergeCell ref="CK20:DA20"/>
    <mergeCell ref="A22:I22"/>
    <mergeCell ref="K22:BS22"/>
    <mergeCell ref="BT22:CJ22"/>
    <mergeCell ref="CK22:DA22"/>
    <mergeCell ref="A24:I24"/>
    <mergeCell ref="K24:BS24"/>
    <mergeCell ref="BT24:CJ24"/>
    <mergeCell ref="CK24:DA24"/>
    <mergeCell ref="A26:I26"/>
    <mergeCell ref="K26:BS26"/>
    <mergeCell ref="BT26:CJ26"/>
    <mergeCell ref="CK26:DA26"/>
    <mergeCell ref="A28:I28"/>
    <mergeCell ref="K28:BS28"/>
    <mergeCell ref="BT28:CJ28"/>
    <mergeCell ref="CK28:DA28"/>
    <mergeCell ref="A27:I27"/>
    <mergeCell ref="K27:BS27"/>
    <mergeCell ref="BT29:CJ29"/>
    <mergeCell ref="CK29:DA29"/>
    <mergeCell ref="A30:I30"/>
    <mergeCell ref="K30:BS30"/>
    <mergeCell ref="BT30:CJ30"/>
    <mergeCell ref="CK30:DA30"/>
    <mergeCell ref="A46:AI46"/>
    <mergeCell ref="AJ46:DA46"/>
    <mergeCell ref="A32:I32"/>
    <mergeCell ref="K32:BS32"/>
    <mergeCell ref="BT32:CJ32"/>
    <mergeCell ref="CK32:DA32"/>
    <mergeCell ref="A34:I34"/>
    <mergeCell ref="K34:BS34"/>
    <mergeCell ref="BT34:CJ34"/>
    <mergeCell ref="CK34:DA34"/>
    <mergeCell ref="A33:I33"/>
    <mergeCell ref="K33:BS33"/>
    <mergeCell ref="BT33:CJ33"/>
    <mergeCell ref="CK33:DA33"/>
    <mergeCell ref="A31:I31"/>
    <mergeCell ref="K31:BS31"/>
    <mergeCell ref="BT31:CJ31"/>
    <mergeCell ref="CK31:DA31"/>
  </mergeCells>
  <printOptions/>
  <pageMargins left="0.7874015748031497" right="0.5118110236220472" top="0.3937007874015748" bottom="0.1968503937007874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2021-02-18T11:55:53Z</cp:lastPrinted>
  <dcterms:created xsi:type="dcterms:W3CDTF">2011-01-11T10:25:48Z</dcterms:created>
  <dcterms:modified xsi:type="dcterms:W3CDTF">2021-02-19T07:53:46Z</dcterms:modified>
  <cp:category/>
  <cp:version/>
  <cp:contentType/>
  <cp:contentStatus/>
</cp:coreProperties>
</file>